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0" activeTab="3"/>
  </bookViews>
  <sheets>
    <sheet name="příjmy" sheetId="1" r:id="rId1"/>
    <sheet name="výdaje" sheetId="2" r:id="rId2"/>
    <sheet name="sumář+financování" sheetId="3" r:id="rId3"/>
    <sheet name="Rozpis rozpočtu" sheetId="4" r:id="rId4"/>
  </sheets>
  <definedNames/>
  <calcPr fullCalcOnLoad="1"/>
</workbook>
</file>

<file path=xl/sharedStrings.xml><?xml version="1.0" encoding="utf-8"?>
<sst xmlns="http://schemas.openxmlformats.org/spreadsheetml/2006/main" count="212" uniqueCount="140">
  <si>
    <t>ROZPOČET OBCE VRAČOVICE-ORLOV NA ROK 2021</t>
  </si>
  <si>
    <t>PŘÍJMY  (v tis. Kč)</t>
  </si>
  <si>
    <t>Paragraf</t>
  </si>
  <si>
    <t>Položka</t>
  </si>
  <si>
    <t>třídění</t>
  </si>
  <si>
    <t>Třída 1 - daňové příjmy</t>
  </si>
  <si>
    <t xml:space="preserve">Daň z příjmů fyz.osob ze závislé činnosti </t>
  </si>
  <si>
    <t>Daň z příjmů fyz.osob ze samostatné výd.činnosti</t>
  </si>
  <si>
    <t>Daň z příjmů fyz.osob z kapitálových výnosů</t>
  </si>
  <si>
    <t>Daň z příjmů právnických osob</t>
  </si>
  <si>
    <t>Daň z přidané hodnoty</t>
  </si>
  <si>
    <t>Poplatky za likvidaci komunálního odpadu</t>
  </si>
  <si>
    <t>Poplatek za psa</t>
  </si>
  <si>
    <t>Daň z hazardních her</t>
  </si>
  <si>
    <t xml:space="preserve">Odvod výtěžku z provozování loterií </t>
  </si>
  <si>
    <t>Správní poplatky</t>
  </si>
  <si>
    <t>Daň z nemovitostí</t>
  </si>
  <si>
    <t>Třída 2 - nedaňové příjmy</t>
  </si>
  <si>
    <t>Vodné</t>
  </si>
  <si>
    <t>Příjmy z kulturních akcí</t>
  </si>
  <si>
    <t>Pronájem nebytových prostor</t>
  </si>
  <si>
    <t xml:space="preserve">Přijatá náhrada za el. energii </t>
  </si>
  <si>
    <t>Příjmy z poskytování hrobových míst</t>
  </si>
  <si>
    <t>Příjmy z pronájmu pozemku (Zálší)</t>
  </si>
  <si>
    <t>Příjmy za odvoz komunálního odpadu - firmy</t>
  </si>
  <si>
    <t>Platby od EKO-KOM</t>
  </si>
  <si>
    <t>Místní správa - příjem za služby</t>
  </si>
  <si>
    <t>Příjmy z úroků</t>
  </si>
  <si>
    <t>Třída 3 - kapitálové příjmy</t>
  </si>
  <si>
    <t>Třída 4 - přijaté dotace</t>
  </si>
  <si>
    <t>Neinvestiční dotace ze státního rozpočtu</t>
  </si>
  <si>
    <t>přesná částka dotace se upřesní v lednu, musí se schválit v zastupitelstvu, udělat rozpočtové opatření</t>
  </si>
  <si>
    <t>PŘÍJMY CELKEM :</t>
  </si>
  <si>
    <t xml:space="preserve">Vyvěšeno dne :                    </t>
  </si>
  <si>
    <t xml:space="preserve">Sejmuto dne: </t>
  </si>
  <si>
    <t>VÝDAJE tis. Kč:</t>
  </si>
  <si>
    <t>10 Lesní hospodářství</t>
  </si>
  <si>
    <t>Les</t>
  </si>
  <si>
    <t>22 Doprava</t>
  </si>
  <si>
    <t>Silnice</t>
  </si>
  <si>
    <t>Pozemní komunikace</t>
  </si>
  <si>
    <t>23 Vodní hospodářství</t>
  </si>
  <si>
    <t>Pitná voda</t>
  </si>
  <si>
    <t>33 Kultura, církve, sděl. prostředky</t>
  </si>
  <si>
    <t>Knihovna</t>
  </si>
  <si>
    <t>Kultura</t>
  </si>
  <si>
    <t>Činnosti registrovaných církví</t>
  </si>
  <si>
    <t>Péče o seniory</t>
  </si>
  <si>
    <t>34 Tělovýchova a zájmová činnost</t>
  </si>
  <si>
    <t>Sportovní činnost</t>
  </si>
  <si>
    <t>36 Bydlení, komunální služby a územní rozvoj</t>
  </si>
  <si>
    <t>Veřejné osvětlení</t>
  </si>
  <si>
    <t>aktualizace územního plánu</t>
  </si>
  <si>
    <t>Příspěvky SMS a Mikroregionu</t>
  </si>
  <si>
    <t>37 Ochrana životního prostředí</t>
  </si>
  <si>
    <t>Sběr a svoz nebezpečných  odpadů</t>
  </si>
  <si>
    <t>Sběr a svoz komunálních odpadů</t>
  </si>
  <si>
    <t>Péče o vzhled obcí a veřejnou zeleň</t>
  </si>
  <si>
    <t>52 Ochrana obyvatelstva</t>
  </si>
  <si>
    <t>Povinná rezerva</t>
  </si>
  <si>
    <t>55 Požární ochrana</t>
  </si>
  <si>
    <t>Požární ochrana - dobrovolná část</t>
  </si>
  <si>
    <t>61 Státní moc,státní správa, územní samospráva</t>
  </si>
  <si>
    <t>Zastupitelstva obcí</t>
  </si>
  <si>
    <t>Činnost místní správy</t>
  </si>
  <si>
    <t xml:space="preserve">63 Výdaje z fin. operací </t>
  </si>
  <si>
    <t>Poplatky u bank, úroky z úvěrů</t>
  </si>
  <si>
    <t>64 Ostatní činnosti</t>
  </si>
  <si>
    <t>Vratka dotace</t>
  </si>
  <si>
    <t>Rezerva</t>
  </si>
  <si>
    <t>VÝDAJE CELKEM tis. Kč :</t>
  </si>
  <si>
    <t xml:space="preserve">Vyvěšeno:    1.1.2021                                                Sejmuto: </t>
  </si>
  <si>
    <t>Rozpočet obce Vračovice-Orlov na rok 2021 - příjmy a výdaje (Sumář v tis. Kč)</t>
  </si>
  <si>
    <t>třídy rozpočtu</t>
  </si>
  <si>
    <t xml:space="preserve">v tis. korunách </t>
  </si>
  <si>
    <t>Příjmy celkem</t>
  </si>
  <si>
    <t>Třída 5 - běžné výdaje</t>
  </si>
  <si>
    <t>Třída 6 - kapitálové výdaje</t>
  </si>
  <si>
    <t>Výdaje celkem</t>
  </si>
  <si>
    <t xml:space="preserve">Saldo: příjmy - výdaje </t>
  </si>
  <si>
    <t xml:space="preserve">Vyvěšeno dne:   1.1.2021           Sejmuto dne: </t>
  </si>
  <si>
    <t>ROZPIS ROZPOČTU OBCE VRAČOVICE-ORLOV NA ROK 2021</t>
  </si>
  <si>
    <t>Vodné - přijaté nekapitálové příspěvky VaK</t>
  </si>
  <si>
    <t>Příjmy z pronájmu pozemku - Zálší</t>
  </si>
  <si>
    <t>Ostatní nedaňové příjmy</t>
  </si>
  <si>
    <t>les</t>
  </si>
  <si>
    <t>údržba cest</t>
  </si>
  <si>
    <t>oprava pozemních komunikací</t>
  </si>
  <si>
    <t>vodné</t>
  </si>
  <si>
    <t>mzda</t>
  </si>
  <si>
    <t>příspěvek knihovně Vysoké Mýto</t>
  </si>
  <si>
    <t>knihy</t>
  </si>
  <si>
    <t>SPOZ - květiny</t>
  </si>
  <si>
    <t>dárkové balíčky</t>
  </si>
  <si>
    <t>Sokolovna v majetku obce</t>
  </si>
  <si>
    <t>sokolovna mzda</t>
  </si>
  <si>
    <t>sokolovna materiál</t>
  </si>
  <si>
    <t>plyn</t>
  </si>
  <si>
    <t>el. energie</t>
  </si>
  <si>
    <t>opravy a údržba</t>
  </si>
  <si>
    <t>elektrická energie</t>
  </si>
  <si>
    <t>opravy a udržování veř. osvětlení</t>
  </si>
  <si>
    <t>Územní plánování</t>
  </si>
  <si>
    <t>příspěvek SMS</t>
  </si>
  <si>
    <t>příspěvek Mikroregionu VM</t>
  </si>
  <si>
    <t>nebezpečné odpady</t>
  </si>
  <si>
    <t>sběr odpadu</t>
  </si>
  <si>
    <t>pohonné hmoty</t>
  </si>
  <si>
    <t xml:space="preserve">opravy a udržování  </t>
  </si>
  <si>
    <t>pojistka</t>
  </si>
  <si>
    <t>materiál</t>
  </si>
  <si>
    <t>mzdy</t>
  </si>
  <si>
    <t>ZP zastupitelstvo</t>
  </si>
  <si>
    <t>cestovné zastupitelstvo</t>
  </si>
  <si>
    <t>refundace mzdy OZ</t>
  </si>
  <si>
    <t>dohody zastupitelé</t>
  </si>
  <si>
    <t>ostatní povinné pojistné OZ</t>
  </si>
  <si>
    <t>ostatní osobní výdaje</t>
  </si>
  <si>
    <t>refundace mzdy</t>
  </si>
  <si>
    <t>OSSZ účetní</t>
  </si>
  <si>
    <t>ZP účetní</t>
  </si>
  <si>
    <t xml:space="preserve">ostatní povinné pojistné </t>
  </si>
  <si>
    <t>sbírka zákonů, knihy</t>
  </si>
  <si>
    <t>DHDM</t>
  </si>
  <si>
    <t>ostatní materiál</t>
  </si>
  <si>
    <t>OÚ - plyn</t>
  </si>
  <si>
    <t>poštovné</t>
  </si>
  <si>
    <t>služby telekomunikací, internet</t>
  </si>
  <si>
    <t>služby peněžních ústavů, pojistka</t>
  </si>
  <si>
    <t>školení</t>
  </si>
  <si>
    <t>služby pc</t>
  </si>
  <si>
    <t>rozhlasové poplatky, zprac. směrnic, GDPR</t>
  </si>
  <si>
    <t>ost. cestovné</t>
  </si>
  <si>
    <t>pohoštění</t>
  </si>
  <si>
    <t>správní poplatky</t>
  </si>
  <si>
    <t>služby pojišťoven a bank</t>
  </si>
  <si>
    <t>vratka dotace</t>
  </si>
  <si>
    <t>Ostatní činnosti jinde nezařazené</t>
  </si>
  <si>
    <t>rezerva</t>
  </si>
  <si>
    <t xml:space="preserve">Vyvěšeno:    1.1.2021                                                     Sejmuto: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</si>
</sst>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_-* #,##0.00&quot; Kč&quot;_-;\-* #,##0.00&quot; Kč&quot;_-;_-* \-??&quot; Kč&quot;_-;_-@_-"/>
    <numFmt numFmtId="167" formatCode="#,##0.00_ ;\-#,##0.00\ "/>
    <numFmt numFmtId="168" formatCode="#,##0.00"/>
    <numFmt numFmtId="169" formatCode="D/M/YYYY"/>
  </numFmts>
  <fonts count="19"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6"/>
      <name val="Arial"/>
      <family val="2"/>
    </font>
    <font>
      <b/>
      <i/>
      <sz val="18"/>
      <color indexed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0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3" fillId="2" borderId="5" xfId="0" applyFont="1" applyFill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2" borderId="6" xfId="0" applyFont="1" applyFill="1" applyBorder="1" applyAlignment="1">
      <alignment/>
    </xf>
    <xf numFmtId="164" fontId="4" fillId="3" borderId="7" xfId="0" applyFont="1" applyFill="1" applyBorder="1" applyAlignment="1">
      <alignment/>
    </xf>
    <xf numFmtId="164" fontId="4" fillId="3" borderId="0" xfId="0" applyFont="1" applyFill="1" applyAlignment="1">
      <alignment/>
    </xf>
    <xf numFmtId="164" fontId="3" fillId="3" borderId="0" xfId="0" applyFont="1" applyFill="1" applyAlignment="1">
      <alignment/>
    </xf>
    <xf numFmtId="165" fontId="5" fillId="3" borderId="8" xfId="0" applyNumberFormat="1" applyFont="1" applyFill="1" applyBorder="1" applyAlignment="1">
      <alignment horizontal="right"/>
    </xf>
    <xf numFmtId="164" fontId="3" fillId="0" borderId="2" xfId="0" applyFont="1" applyBorder="1" applyAlignment="1">
      <alignment/>
    </xf>
    <xf numFmtId="167" fontId="3" fillId="0" borderId="8" xfId="17" applyNumberFormat="1" applyFont="1" applyFill="1" applyBorder="1" applyAlignment="1" applyProtection="1">
      <alignment/>
      <protection/>
    </xf>
    <xf numFmtId="164" fontId="4" fillId="3" borderId="9" xfId="0" applyFont="1" applyFill="1" applyBorder="1" applyAlignment="1">
      <alignment/>
    </xf>
    <xf numFmtId="164" fontId="4" fillId="3" borderId="10" xfId="0" applyFont="1" applyFill="1" applyBorder="1" applyAlignment="1">
      <alignment/>
    </xf>
    <xf numFmtId="164" fontId="4" fillId="3" borderId="11" xfId="0" applyFont="1" applyFill="1" applyBorder="1" applyAlignment="1">
      <alignment/>
    </xf>
    <xf numFmtId="164" fontId="3" fillId="0" borderId="12" xfId="0" applyFont="1" applyBorder="1" applyAlignment="1">
      <alignment horizontal="left"/>
    </xf>
    <xf numFmtId="164" fontId="3" fillId="0" borderId="12" xfId="0" applyFont="1" applyBorder="1" applyAlignment="1">
      <alignment/>
    </xf>
    <xf numFmtId="167" fontId="6" fillId="0" borderId="5" xfId="17" applyNumberFormat="1" applyFont="1" applyFill="1" applyBorder="1" applyAlignment="1" applyProtection="1">
      <alignment horizontal="right"/>
      <protection/>
    </xf>
    <xf numFmtId="164" fontId="3" fillId="0" borderId="12" xfId="0" applyFont="1" applyBorder="1" applyAlignment="1">
      <alignment horizontal="center" vertical="center"/>
    </xf>
    <xf numFmtId="167" fontId="6" fillId="0" borderId="5" xfId="17" applyNumberFormat="1" applyFont="1" applyFill="1" applyBorder="1" applyAlignment="1" applyProtection="1">
      <alignment horizontal="center" vertical="center"/>
      <protection/>
    </xf>
    <xf numFmtId="164" fontId="7" fillId="0" borderId="4" xfId="0" applyFont="1" applyBorder="1" applyAlignment="1">
      <alignment horizontal="left" vertical="center"/>
    </xf>
    <xf numFmtId="164" fontId="7" fillId="0" borderId="13" xfId="0" applyFont="1" applyBorder="1" applyAlignment="1">
      <alignment horizontal="center" vertical="center"/>
    </xf>
    <xf numFmtId="167" fontId="8" fillId="0" borderId="13" xfId="17" applyNumberFormat="1" applyFont="1" applyFill="1" applyBorder="1" applyAlignment="1" applyProtection="1">
      <alignment horizontal="center" vertical="center"/>
      <protection/>
    </xf>
    <xf numFmtId="167" fontId="6" fillId="0" borderId="14" xfId="17" applyNumberFormat="1" applyFont="1" applyFill="1" applyBorder="1" applyAlignment="1" applyProtection="1">
      <alignment horizontal="center" vertical="center"/>
      <protection/>
    </xf>
    <xf numFmtId="164" fontId="9" fillId="2" borderId="4" xfId="0" applyFont="1" applyFill="1" applyBorder="1" applyAlignment="1">
      <alignment horizontal="center"/>
    </xf>
    <xf numFmtId="168" fontId="10" fillId="2" borderId="8" xfId="0" applyNumberFormat="1" applyFont="1" applyFill="1" applyBorder="1" applyAlignment="1">
      <alignment/>
    </xf>
    <xf numFmtId="164" fontId="0" fillId="2" borderId="9" xfId="0" applyFill="1" applyBorder="1" applyAlignment="1">
      <alignment/>
    </xf>
    <xf numFmtId="164" fontId="0" fillId="2" borderId="0" xfId="0" applyFill="1" applyAlignment="1">
      <alignment/>
    </xf>
    <xf numFmtId="164" fontId="11" fillId="2" borderId="0" xfId="0" applyFont="1" applyFill="1" applyAlignment="1">
      <alignment/>
    </xf>
    <xf numFmtId="164" fontId="11" fillId="2" borderId="15" xfId="0" applyFont="1" applyFill="1" applyBorder="1" applyAlignment="1">
      <alignment/>
    </xf>
    <xf numFmtId="164" fontId="6" fillId="2" borderId="9" xfId="0" applyFont="1" applyFill="1" applyBorder="1" applyAlignment="1">
      <alignment/>
    </xf>
    <xf numFmtId="164" fontId="6" fillId="2" borderId="0" xfId="0" applyFont="1" applyFill="1" applyAlignment="1">
      <alignment/>
    </xf>
    <xf numFmtId="169" fontId="6" fillId="2" borderId="0" xfId="0" applyNumberFormat="1" applyFont="1" applyFill="1" applyAlignment="1">
      <alignment/>
    </xf>
    <xf numFmtId="164" fontId="6" fillId="2" borderId="0" xfId="0" applyFont="1" applyFill="1" applyBorder="1" applyAlignment="1">
      <alignment/>
    </xf>
    <xf numFmtId="169" fontId="11" fillId="2" borderId="0" xfId="0" applyNumberFormat="1" applyFont="1" applyFill="1" applyAlignment="1">
      <alignment/>
    </xf>
    <xf numFmtId="164" fontId="0" fillId="2" borderId="16" xfId="0" applyFill="1" applyBorder="1" applyAlignment="1">
      <alignment/>
    </xf>
    <xf numFmtId="164" fontId="0" fillId="2" borderId="17" xfId="0" applyFill="1" applyBorder="1" applyAlignment="1">
      <alignment/>
    </xf>
    <xf numFmtId="164" fontId="11" fillId="2" borderId="17" xfId="0" applyFont="1" applyFill="1" applyBorder="1" applyAlignment="1">
      <alignment/>
    </xf>
    <xf numFmtId="164" fontId="11" fillId="2" borderId="18" xfId="0" applyFont="1" applyFill="1" applyBorder="1" applyAlignment="1">
      <alignment/>
    </xf>
    <xf numFmtId="164" fontId="12" fillId="0" borderId="3" xfId="0" applyFont="1" applyBorder="1" applyAlignment="1">
      <alignment horizontal="center"/>
    </xf>
    <xf numFmtId="164" fontId="12" fillId="0" borderId="4" xfId="0" applyFont="1" applyBorder="1" applyAlignment="1">
      <alignment horizontal="center"/>
    </xf>
    <xf numFmtId="164" fontId="3" fillId="2" borderId="19" xfId="0" applyFont="1" applyFill="1" applyBorder="1" applyAlignment="1">
      <alignment/>
    </xf>
    <xf numFmtId="164" fontId="4" fillId="3" borderId="2" xfId="0" applyFont="1" applyFill="1" applyBorder="1" applyAlignment="1">
      <alignment horizontal="left"/>
    </xf>
    <xf numFmtId="164" fontId="3" fillId="2" borderId="7" xfId="0" applyFont="1" applyFill="1" applyBorder="1" applyAlignment="1">
      <alignment/>
    </xf>
    <xf numFmtId="164" fontId="3" fillId="2" borderId="13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5" fontId="3" fillId="0" borderId="8" xfId="17" applyNumberFormat="1" applyFont="1" applyFill="1" applyBorder="1" applyAlignment="1" applyProtection="1">
      <alignment/>
      <protection/>
    </xf>
    <xf numFmtId="164" fontId="3" fillId="0" borderId="20" xfId="0" applyFont="1" applyBorder="1" applyAlignment="1">
      <alignment/>
    </xf>
    <xf numFmtId="164" fontId="4" fillId="3" borderId="7" xfId="0" applyFont="1" applyFill="1" applyBorder="1" applyAlignment="1">
      <alignment horizontal="left"/>
    </xf>
    <xf numFmtId="165" fontId="5" fillId="3" borderId="14" xfId="0" applyNumberFormat="1" applyFont="1" applyFill="1" applyBorder="1" applyAlignment="1">
      <alignment horizontal="right"/>
    </xf>
    <xf numFmtId="164" fontId="3" fillId="0" borderId="7" xfId="0" applyFont="1" applyBorder="1" applyAlignment="1">
      <alignment/>
    </xf>
    <xf numFmtId="165" fontId="3" fillId="2" borderId="8" xfId="0" applyNumberFormat="1" applyFont="1" applyFill="1" applyBorder="1" applyAlignment="1">
      <alignment/>
    </xf>
    <xf numFmtId="164" fontId="3" fillId="0" borderId="2" xfId="0" applyFont="1" applyBorder="1" applyAlignment="1">
      <alignment horizontal="left"/>
    </xf>
    <xf numFmtId="164" fontId="4" fillId="3" borderId="2" xfId="0" applyFont="1" applyFill="1" applyBorder="1" applyAlignment="1">
      <alignment/>
    </xf>
    <xf numFmtId="164" fontId="3" fillId="2" borderId="10" xfId="0" applyFont="1" applyFill="1" applyBorder="1" applyAlignment="1">
      <alignment/>
    </xf>
    <xf numFmtId="164" fontId="3" fillId="2" borderId="11" xfId="0" applyFont="1" applyFill="1" applyBorder="1" applyAlignment="1">
      <alignment/>
    </xf>
    <xf numFmtId="165" fontId="3" fillId="2" borderId="8" xfId="0" applyNumberFormat="1" applyFont="1" applyFill="1" applyBorder="1" applyAlignment="1">
      <alignment horizontal="right"/>
    </xf>
    <xf numFmtId="165" fontId="5" fillId="3" borderId="8" xfId="0" applyNumberFormat="1" applyFont="1" applyFill="1" applyBorder="1" applyAlignment="1">
      <alignment/>
    </xf>
    <xf numFmtId="164" fontId="3" fillId="2" borderId="7" xfId="0" applyFont="1" applyFill="1" applyBorder="1" applyAlignment="1">
      <alignment horizontal="left"/>
    </xf>
    <xf numFmtId="164" fontId="3" fillId="2" borderId="20" xfId="0" applyFont="1" applyFill="1" applyBorder="1" applyAlignment="1">
      <alignment/>
    </xf>
    <xf numFmtId="165" fontId="3" fillId="0" borderId="8" xfId="0" applyNumberFormat="1" applyFont="1" applyBorder="1" applyAlignment="1">
      <alignment/>
    </xf>
    <xf numFmtId="164" fontId="4" fillId="3" borderId="13" xfId="0" applyFont="1" applyFill="1" applyBorder="1" applyAlignment="1">
      <alignment/>
    </xf>
    <xf numFmtId="164" fontId="3" fillId="2" borderId="3" xfId="0" applyFont="1" applyFill="1" applyBorder="1" applyAlignment="1">
      <alignment horizontal="right"/>
    </xf>
    <xf numFmtId="164" fontId="3" fillId="2" borderId="13" xfId="0" applyFont="1" applyFill="1" applyBorder="1" applyAlignment="1">
      <alignment horizontal="center"/>
    </xf>
    <xf numFmtId="167" fontId="3" fillId="2" borderId="8" xfId="17" applyNumberFormat="1" applyFont="1" applyFill="1" applyBorder="1" applyAlignment="1" applyProtection="1">
      <alignment/>
      <protection/>
    </xf>
    <xf numFmtId="164" fontId="3" fillId="0" borderId="7" xfId="0" applyFont="1" applyBorder="1" applyAlignment="1">
      <alignment horizontal="left"/>
    </xf>
    <xf numFmtId="165" fontId="3" fillId="0" borderId="8" xfId="0" applyNumberFormat="1" applyFont="1" applyBorder="1" applyAlignment="1">
      <alignment horizontal="right"/>
    </xf>
    <xf numFmtId="164" fontId="9" fillId="2" borderId="3" xfId="0" applyFont="1" applyFill="1" applyBorder="1" applyAlignment="1">
      <alignment horizontal="center"/>
    </xf>
    <xf numFmtId="164" fontId="6" fillId="2" borderId="21" xfId="0" applyFont="1" applyFill="1" applyBorder="1" applyAlignment="1">
      <alignment horizontal="left" vertical="center"/>
    </xf>
    <xf numFmtId="164" fontId="11" fillId="0" borderId="0" xfId="0" applyFont="1" applyAlignment="1">
      <alignment/>
    </xf>
    <xf numFmtId="164" fontId="1" fillId="0" borderId="22" xfId="0" applyFont="1" applyBorder="1" applyAlignment="1">
      <alignment horizontal="justify" vertical="center"/>
    </xf>
    <xf numFmtId="164" fontId="13" fillId="3" borderId="23" xfId="0" applyFont="1" applyFill="1" applyBorder="1" applyAlignment="1">
      <alignment/>
    </xf>
    <xf numFmtId="164" fontId="13" fillId="3" borderId="24" xfId="0" applyFont="1" applyFill="1" applyBorder="1" applyAlignment="1">
      <alignment/>
    </xf>
    <xf numFmtId="164" fontId="14" fillId="0" borderId="25" xfId="0" applyFont="1" applyBorder="1" applyAlignment="1">
      <alignment/>
    </xf>
    <xf numFmtId="165" fontId="15" fillId="0" borderId="26" xfId="0" applyNumberFormat="1" applyFont="1" applyBorder="1" applyAlignment="1">
      <alignment/>
    </xf>
    <xf numFmtId="164" fontId="14" fillId="0" borderId="7" xfId="0" applyFont="1" applyBorder="1" applyAlignment="1">
      <alignment/>
    </xf>
    <xf numFmtId="165" fontId="15" fillId="0" borderId="27" xfId="0" applyNumberFormat="1" applyFont="1" applyBorder="1" applyAlignment="1">
      <alignment/>
    </xf>
    <xf numFmtId="164" fontId="14" fillId="0" borderId="10" xfId="0" applyFont="1" applyBorder="1" applyAlignment="1">
      <alignment/>
    </xf>
    <xf numFmtId="164" fontId="16" fillId="3" borderId="28" xfId="0" applyFont="1" applyFill="1" applyBorder="1" applyAlignment="1">
      <alignment/>
    </xf>
    <xf numFmtId="165" fontId="1" fillId="3" borderId="29" xfId="0" applyNumberFormat="1" applyFont="1" applyFill="1" applyBorder="1" applyAlignment="1">
      <alignment/>
    </xf>
    <xf numFmtId="165" fontId="15" fillId="0" borderId="30" xfId="0" applyNumberFormat="1" applyFont="1" applyBorder="1" applyAlignment="1">
      <alignment/>
    </xf>
    <xf numFmtId="164" fontId="17" fillId="0" borderId="0" xfId="0" applyFont="1" applyAlignment="1">
      <alignment horizontal="center" vertical="top" wrapText="1"/>
    </xf>
    <xf numFmtId="164" fontId="2" fillId="0" borderId="29" xfId="0" applyFont="1" applyBorder="1" applyAlignment="1">
      <alignment horizontal="justify" vertical="center"/>
    </xf>
    <xf numFmtId="164" fontId="2" fillId="0" borderId="31" xfId="0" applyFont="1" applyBorder="1" applyAlignment="1">
      <alignment horizontal="center"/>
    </xf>
    <xf numFmtId="164" fontId="3" fillId="0" borderId="32" xfId="0" applyFont="1" applyBorder="1" applyAlignment="1">
      <alignment/>
    </xf>
    <xf numFmtId="164" fontId="3" fillId="0" borderId="33" xfId="0" applyFont="1" applyBorder="1" applyAlignment="1">
      <alignment/>
    </xf>
    <xf numFmtId="164" fontId="3" fillId="2" borderId="22" xfId="0" applyFont="1" applyFill="1" applyBorder="1" applyAlignment="1">
      <alignment horizontal="center"/>
    </xf>
    <xf numFmtId="164" fontId="3" fillId="0" borderId="34" xfId="0" applyFont="1" applyBorder="1" applyAlignment="1">
      <alignment horizontal="center"/>
    </xf>
    <xf numFmtId="164" fontId="3" fillId="2" borderId="35" xfId="0" applyFont="1" applyFill="1" applyBorder="1" applyAlignment="1">
      <alignment/>
    </xf>
    <xf numFmtId="164" fontId="4" fillId="3" borderId="25" xfId="0" applyFont="1" applyFill="1" applyBorder="1" applyAlignment="1">
      <alignment/>
    </xf>
    <xf numFmtId="167" fontId="18" fillId="3" borderId="1" xfId="17" applyNumberFormat="1" applyFont="1" applyFill="1" applyBorder="1" applyAlignment="1" applyProtection="1">
      <alignment/>
      <protection/>
    </xf>
    <xf numFmtId="167" fontId="3" fillId="0" borderId="26" xfId="17" applyNumberFormat="1" applyFont="1" applyFill="1" applyBorder="1" applyAlignment="1" applyProtection="1">
      <alignment/>
      <protection/>
    </xf>
    <xf numFmtId="167" fontId="3" fillId="0" borderId="27" xfId="17" applyNumberFormat="1" applyFont="1" applyFill="1" applyBorder="1" applyAlignment="1" applyProtection="1">
      <alignment/>
      <protection/>
    </xf>
    <xf numFmtId="165" fontId="5" fillId="3" borderId="27" xfId="0" applyNumberFormat="1" applyFont="1" applyFill="1" applyBorder="1" applyAlignment="1">
      <alignment horizontal="right"/>
    </xf>
    <xf numFmtId="167" fontId="3" fillId="0" borderId="30" xfId="17" applyNumberFormat="1" applyFont="1" applyFill="1" applyBorder="1" applyAlignment="1" applyProtection="1">
      <alignment/>
      <protection/>
    </xf>
    <xf numFmtId="167" fontId="18" fillId="3" borderId="27" xfId="17" applyNumberFormat="1" applyFont="1" applyFill="1" applyBorder="1" applyAlignment="1" applyProtection="1">
      <alignment/>
      <protection/>
    </xf>
    <xf numFmtId="164" fontId="3" fillId="0" borderId="36" xfId="0" applyFont="1" applyBorder="1" applyAlignment="1">
      <alignment/>
    </xf>
    <xf numFmtId="167" fontId="6" fillId="0" borderId="37" xfId="17" applyNumberFormat="1" applyFont="1" applyFill="1" applyBorder="1" applyAlignment="1" applyProtection="1">
      <alignment horizontal="right"/>
      <protection/>
    </xf>
    <xf numFmtId="164" fontId="9" fillId="2" borderId="28" xfId="0" applyFont="1" applyFill="1" applyBorder="1" applyAlignment="1">
      <alignment horizontal="center"/>
    </xf>
    <xf numFmtId="168" fontId="10" fillId="2" borderId="29" xfId="0" applyNumberFormat="1" applyFont="1" applyFill="1" applyBorder="1" applyAlignment="1">
      <alignment/>
    </xf>
    <xf numFmtId="164" fontId="12" fillId="0" borderId="32" xfId="0" applyFont="1" applyBorder="1" applyAlignment="1">
      <alignment horizontal="center"/>
    </xf>
    <xf numFmtId="164" fontId="12" fillId="0" borderId="33" xfId="0" applyFont="1" applyBorder="1" applyAlignment="1">
      <alignment horizontal="center"/>
    </xf>
    <xf numFmtId="164" fontId="12" fillId="0" borderId="34" xfId="0" applyFont="1" applyBorder="1" applyAlignment="1">
      <alignment horizontal="center"/>
    </xf>
    <xf numFmtId="164" fontId="4" fillId="3" borderId="25" xfId="0" applyFont="1" applyFill="1" applyBorder="1" applyAlignment="1">
      <alignment horizontal="left"/>
    </xf>
    <xf numFmtId="165" fontId="5" fillId="3" borderId="26" xfId="0" applyNumberFormat="1" applyFont="1" applyFill="1" applyBorder="1" applyAlignment="1">
      <alignment horizontal="right"/>
    </xf>
    <xf numFmtId="164" fontId="3" fillId="4" borderId="7" xfId="0" applyFont="1" applyFill="1" applyBorder="1" applyAlignment="1">
      <alignment/>
    </xf>
    <xf numFmtId="164" fontId="3" fillId="4" borderId="13" xfId="0" applyFont="1" applyFill="1" applyBorder="1" applyAlignment="1">
      <alignment/>
    </xf>
    <xf numFmtId="164" fontId="6" fillId="4" borderId="3" xfId="0" applyFont="1" applyFill="1" applyBorder="1" applyAlignment="1">
      <alignment/>
    </xf>
    <xf numFmtId="165" fontId="3" fillId="4" borderId="27" xfId="17" applyNumberFormat="1" applyFont="1" applyFill="1" applyBorder="1" applyAlignment="1" applyProtection="1">
      <alignment/>
      <protection/>
    </xf>
    <xf numFmtId="165" fontId="3" fillId="0" borderId="7" xfId="17" applyNumberFormat="1" applyFont="1" applyFill="1" applyBorder="1" applyAlignment="1" applyProtection="1">
      <alignment/>
      <protection/>
    </xf>
    <xf numFmtId="165" fontId="3" fillId="0" borderId="13" xfId="17" applyNumberFormat="1" applyFont="1" applyFill="1" applyBorder="1" applyAlignment="1" applyProtection="1">
      <alignment/>
      <protection/>
    </xf>
    <xf numFmtId="165" fontId="3" fillId="0" borderId="14" xfId="17" applyNumberFormat="1" applyFont="1" applyFill="1" applyBorder="1" applyAlignment="1" applyProtection="1">
      <alignment/>
      <protection/>
    </xf>
    <xf numFmtId="164" fontId="3" fillId="0" borderId="13" xfId="0" applyFont="1" applyBorder="1" applyAlignment="1">
      <alignment/>
    </xf>
    <xf numFmtId="165" fontId="3" fillId="2" borderId="7" xfId="0" applyNumberFormat="1" applyFont="1" applyFill="1" applyBorder="1" applyAlignment="1">
      <alignment/>
    </xf>
    <xf numFmtId="165" fontId="3" fillId="2" borderId="13" xfId="0" applyNumberFormat="1" applyFont="1" applyFill="1" applyBorder="1" applyAlignment="1">
      <alignment/>
    </xf>
    <xf numFmtId="165" fontId="3" fillId="2" borderId="14" xfId="0" applyNumberFormat="1" applyFont="1" applyFill="1" applyBorder="1" applyAlignment="1">
      <alignment/>
    </xf>
    <xf numFmtId="164" fontId="3" fillId="0" borderId="13" xfId="0" applyFont="1" applyBorder="1" applyAlignment="1">
      <alignment horizontal="left"/>
    </xf>
    <xf numFmtId="164" fontId="3" fillId="0" borderId="20" xfId="0" applyFont="1" applyBorder="1" applyAlignment="1">
      <alignment horizontal="left"/>
    </xf>
    <xf numFmtId="164" fontId="3" fillId="2" borderId="5" xfId="0" applyFont="1" applyFill="1" applyBorder="1" applyAlignment="1">
      <alignment/>
    </xf>
    <xf numFmtId="165" fontId="3" fillId="2" borderId="14" xfId="0" applyNumberFormat="1" applyFont="1" applyFill="1" applyBorder="1" applyAlignment="1">
      <alignment horizontal="right"/>
    </xf>
    <xf numFmtId="164" fontId="3" fillId="2" borderId="8" xfId="0" applyFont="1" applyFill="1" applyBorder="1" applyAlignment="1">
      <alignment/>
    </xf>
    <xf numFmtId="165" fontId="5" fillId="3" borderId="27" xfId="0" applyNumberFormat="1" applyFont="1" applyFill="1" applyBorder="1" applyAlignment="1">
      <alignment/>
    </xf>
    <xf numFmtId="165" fontId="3" fillId="2" borderId="7" xfId="0" applyNumberFormat="1" applyFont="1" applyFill="1" applyBorder="1" applyAlignment="1">
      <alignment horizontal="right"/>
    </xf>
    <xf numFmtId="165" fontId="3" fillId="2" borderId="13" xfId="0" applyNumberFormat="1" applyFont="1" applyFill="1" applyBorder="1" applyAlignment="1">
      <alignment horizontal="right"/>
    </xf>
    <xf numFmtId="164" fontId="3" fillId="2" borderId="13" xfId="0" applyFont="1" applyFill="1" applyBorder="1" applyAlignment="1">
      <alignment horizontal="left"/>
    </xf>
    <xf numFmtId="165" fontId="3" fillId="0" borderId="7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40"/>
  <sheetViews>
    <sheetView workbookViewId="0" topLeftCell="A15">
      <selection activeCell="K28" sqref="K28"/>
    </sheetView>
  </sheetViews>
  <sheetFormatPr defaultColWidth="9.140625" defaultRowHeight="12.75"/>
  <cols>
    <col min="3" max="3" width="11.7109375" style="0" customWidth="1"/>
    <col min="5" max="5" width="7.7109375" style="0" customWidth="1"/>
    <col min="9" max="9" width="4.7109375" style="0" customWidth="1"/>
    <col min="10" max="10" width="17.7109375" style="0" customWidth="1"/>
  </cols>
  <sheetData>
    <row r="1" spans="1:10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2"/>
      <c r="C2" s="2"/>
      <c r="D2" s="2"/>
      <c r="E2" s="2"/>
      <c r="F2" s="3" t="s">
        <v>2</v>
      </c>
      <c r="G2" s="4" t="s">
        <v>3</v>
      </c>
      <c r="H2" s="5"/>
      <c r="I2" s="5"/>
      <c r="J2" s="5"/>
    </row>
    <row r="3" spans="1:10" ht="12.75">
      <c r="A3" s="2"/>
      <c r="B3" s="2"/>
      <c r="C3" s="2"/>
      <c r="D3" s="2"/>
      <c r="E3" s="2"/>
      <c r="F3" s="6" t="s">
        <v>4</v>
      </c>
      <c r="G3" s="6"/>
      <c r="H3" s="7"/>
      <c r="I3" s="7"/>
      <c r="J3" s="7"/>
    </row>
    <row r="4" spans="1:10" ht="12.75">
      <c r="A4" s="8" t="s">
        <v>5</v>
      </c>
      <c r="B4" s="8"/>
      <c r="C4" s="8"/>
      <c r="D4" s="8"/>
      <c r="E4" s="9"/>
      <c r="F4" s="10"/>
      <c r="G4" s="10"/>
      <c r="H4" s="11">
        <f>SUM(H5:J15)</f>
        <v>1981.6</v>
      </c>
      <c r="I4" s="11"/>
      <c r="J4" s="11"/>
    </row>
    <row r="5" spans="1:10" ht="15.75" customHeight="1">
      <c r="A5" s="12" t="s">
        <v>6</v>
      </c>
      <c r="B5" s="12"/>
      <c r="C5" s="12"/>
      <c r="D5" s="12"/>
      <c r="E5" s="12"/>
      <c r="F5" s="3"/>
      <c r="G5" s="3">
        <v>1111</v>
      </c>
      <c r="H5" s="13">
        <v>539</v>
      </c>
      <c r="I5" s="13"/>
      <c r="J5" s="13"/>
    </row>
    <row r="6" spans="1:10" ht="15.75" customHeight="1">
      <c r="A6" s="12" t="s">
        <v>7</v>
      </c>
      <c r="B6" s="12"/>
      <c r="C6" s="12"/>
      <c r="D6" s="12"/>
      <c r="E6" s="12"/>
      <c r="F6" s="3"/>
      <c r="G6" s="3">
        <v>1112</v>
      </c>
      <c r="H6" s="13">
        <v>7.5</v>
      </c>
      <c r="I6" s="13"/>
      <c r="J6" s="13"/>
    </row>
    <row r="7" spans="1:10" ht="15.75" customHeight="1">
      <c r="A7" s="12" t="s">
        <v>8</v>
      </c>
      <c r="B7" s="12"/>
      <c r="C7" s="12"/>
      <c r="D7" s="12"/>
      <c r="E7" s="12"/>
      <c r="F7" s="3"/>
      <c r="G7" s="3">
        <v>1113</v>
      </c>
      <c r="H7" s="13">
        <v>48</v>
      </c>
      <c r="I7" s="13"/>
      <c r="J7" s="13"/>
    </row>
    <row r="8" spans="1:10" ht="15.75" customHeight="1">
      <c r="A8" s="12" t="s">
        <v>9</v>
      </c>
      <c r="B8" s="12"/>
      <c r="C8" s="12"/>
      <c r="D8" s="12"/>
      <c r="E8" s="12"/>
      <c r="F8" s="3"/>
      <c r="G8" s="3">
        <v>1121</v>
      </c>
      <c r="H8" s="13">
        <v>297</v>
      </c>
      <c r="I8" s="13"/>
      <c r="J8" s="13"/>
    </row>
    <row r="9" spans="1:10" ht="15.75" customHeight="1">
      <c r="A9" s="12" t="s">
        <v>10</v>
      </c>
      <c r="B9" s="12"/>
      <c r="C9" s="12"/>
      <c r="D9" s="12"/>
      <c r="E9" s="12"/>
      <c r="F9" s="3"/>
      <c r="G9" s="3">
        <v>1211</v>
      </c>
      <c r="H9" s="13">
        <v>993</v>
      </c>
      <c r="I9" s="13"/>
      <c r="J9" s="13"/>
    </row>
    <row r="10" spans="1:10" ht="15.75" customHeight="1">
      <c r="A10" s="12" t="s">
        <v>11</v>
      </c>
      <c r="B10" s="12"/>
      <c r="C10" s="12"/>
      <c r="D10" s="12"/>
      <c r="E10" s="12"/>
      <c r="F10" s="3"/>
      <c r="G10" s="3">
        <v>1340</v>
      </c>
      <c r="H10" s="13">
        <v>80</v>
      </c>
      <c r="I10" s="13"/>
      <c r="J10" s="13"/>
    </row>
    <row r="11" spans="1:10" ht="15.75" customHeight="1">
      <c r="A11" s="12" t="s">
        <v>12</v>
      </c>
      <c r="B11" s="12"/>
      <c r="C11" s="12"/>
      <c r="D11" s="12"/>
      <c r="E11" s="12"/>
      <c r="F11" s="3"/>
      <c r="G11" s="3">
        <v>1341</v>
      </c>
      <c r="H11" s="13">
        <v>6</v>
      </c>
      <c r="I11" s="13"/>
      <c r="J11" s="13"/>
    </row>
    <row r="12" spans="1:10" ht="15.75" customHeight="1">
      <c r="A12" s="12" t="s">
        <v>13</v>
      </c>
      <c r="B12" s="12"/>
      <c r="C12" s="12"/>
      <c r="D12" s="12"/>
      <c r="E12" s="12"/>
      <c r="F12" s="3"/>
      <c r="G12" s="3">
        <v>1381</v>
      </c>
      <c r="H12" s="13">
        <v>10</v>
      </c>
      <c r="I12" s="13"/>
      <c r="J12" s="13"/>
    </row>
    <row r="13" spans="1:10" ht="15.75" customHeight="1">
      <c r="A13" s="12" t="s">
        <v>14</v>
      </c>
      <c r="B13" s="12"/>
      <c r="C13" s="12"/>
      <c r="D13" s="12"/>
      <c r="E13" s="12"/>
      <c r="F13" s="3"/>
      <c r="G13" s="3">
        <v>1382</v>
      </c>
      <c r="H13" s="13">
        <v>1</v>
      </c>
      <c r="I13" s="13"/>
      <c r="J13" s="13"/>
    </row>
    <row r="14" spans="1:10" ht="15.75" customHeight="1">
      <c r="A14" s="12" t="s">
        <v>15</v>
      </c>
      <c r="B14" s="12"/>
      <c r="C14" s="12"/>
      <c r="D14" s="12"/>
      <c r="E14" s="12"/>
      <c r="F14" s="3"/>
      <c r="G14" s="3">
        <v>1361</v>
      </c>
      <c r="H14" s="13">
        <v>0.1</v>
      </c>
      <c r="I14" s="13"/>
      <c r="J14" s="13"/>
    </row>
    <row r="15" spans="1:10" ht="15.75" customHeight="1">
      <c r="A15" s="12" t="s">
        <v>16</v>
      </c>
      <c r="B15" s="12"/>
      <c r="C15" s="12"/>
      <c r="D15" s="12"/>
      <c r="E15" s="12"/>
      <c r="F15" s="3"/>
      <c r="G15" s="3">
        <v>1511</v>
      </c>
      <c r="H15" s="13">
        <v>0</v>
      </c>
      <c r="I15" s="13"/>
      <c r="J15" s="13"/>
    </row>
    <row r="16" spans="1:10" ht="12.75">
      <c r="A16" s="14" t="s">
        <v>17</v>
      </c>
      <c r="B16" s="14"/>
      <c r="C16" s="14"/>
      <c r="D16" s="14"/>
      <c r="E16" s="9"/>
      <c r="F16" s="10"/>
      <c r="G16" s="10"/>
      <c r="H16" s="11">
        <f>SUM(H17:J26)</f>
        <v>161</v>
      </c>
      <c r="I16" s="11"/>
      <c r="J16" s="11"/>
    </row>
    <row r="17" spans="1:10" ht="15.75" customHeight="1">
      <c r="A17" s="12" t="s">
        <v>18</v>
      </c>
      <c r="B17" s="12"/>
      <c r="C17" s="12"/>
      <c r="D17" s="12"/>
      <c r="E17" s="12"/>
      <c r="F17" s="3">
        <v>2310</v>
      </c>
      <c r="G17" s="3"/>
      <c r="H17" s="13">
        <v>40</v>
      </c>
      <c r="I17" s="13"/>
      <c r="J17" s="13"/>
    </row>
    <row r="18" spans="1:10" ht="15.75" customHeight="1">
      <c r="A18" s="12" t="s">
        <v>19</v>
      </c>
      <c r="B18" s="12"/>
      <c r="C18" s="12"/>
      <c r="D18" s="12"/>
      <c r="E18" s="12"/>
      <c r="F18" s="3">
        <v>3319</v>
      </c>
      <c r="G18" s="3"/>
      <c r="H18" s="13">
        <v>0</v>
      </c>
      <c r="I18" s="13"/>
      <c r="J18" s="13"/>
    </row>
    <row r="19" spans="1:10" ht="15.75" customHeight="1">
      <c r="A19" s="12" t="s">
        <v>20</v>
      </c>
      <c r="B19" s="12"/>
      <c r="C19" s="12"/>
      <c r="D19" s="12"/>
      <c r="E19" s="12"/>
      <c r="F19" s="3">
        <v>3613</v>
      </c>
      <c r="G19" s="3"/>
      <c r="H19" s="13">
        <v>50</v>
      </c>
      <c r="I19" s="13"/>
      <c r="J19" s="13"/>
    </row>
    <row r="20" spans="1:10" ht="15.75" customHeight="1">
      <c r="A20" s="12" t="s">
        <v>21</v>
      </c>
      <c r="B20" s="12"/>
      <c r="C20" s="12"/>
      <c r="D20" s="12"/>
      <c r="E20" s="12"/>
      <c r="F20" s="3">
        <v>3631</v>
      </c>
      <c r="G20" s="3"/>
      <c r="H20" s="13">
        <v>40</v>
      </c>
      <c r="I20" s="13"/>
      <c r="J20" s="13"/>
    </row>
    <row r="21" spans="1:10" ht="15.75" customHeight="1">
      <c r="A21" s="12" t="s">
        <v>22</v>
      </c>
      <c r="B21" s="12"/>
      <c r="C21" s="12"/>
      <c r="D21" s="12"/>
      <c r="E21" s="12"/>
      <c r="F21" s="3">
        <v>3632</v>
      </c>
      <c r="G21" s="3"/>
      <c r="H21" s="13">
        <v>0.5</v>
      </c>
      <c r="I21" s="13"/>
      <c r="J21" s="13"/>
    </row>
    <row r="22" spans="1:10" ht="15.75" customHeight="1">
      <c r="A22" s="12" t="s">
        <v>23</v>
      </c>
      <c r="B22" s="12"/>
      <c r="C22" s="12"/>
      <c r="D22" s="12"/>
      <c r="E22" s="12"/>
      <c r="F22" s="3">
        <v>3639</v>
      </c>
      <c r="G22" s="3"/>
      <c r="H22" s="13">
        <v>5</v>
      </c>
      <c r="I22" s="13"/>
      <c r="J22" s="13"/>
    </row>
    <row r="23" spans="1:10" ht="15.75" customHeight="1">
      <c r="A23" s="12" t="s">
        <v>24</v>
      </c>
      <c r="B23" s="12"/>
      <c r="C23" s="12"/>
      <c r="D23" s="12"/>
      <c r="E23" s="12"/>
      <c r="F23" s="3">
        <v>3722</v>
      </c>
      <c r="G23" s="3"/>
      <c r="H23" s="13">
        <v>5</v>
      </c>
      <c r="I23" s="13"/>
      <c r="J23" s="13"/>
    </row>
    <row r="24" spans="1:10" ht="15.75" customHeight="1">
      <c r="A24" s="12" t="s">
        <v>25</v>
      </c>
      <c r="B24" s="12"/>
      <c r="C24" s="12"/>
      <c r="D24" s="12"/>
      <c r="E24" s="12"/>
      <c r="F24" s="3">
        <v>3725</v>
      </c>
      <c r="G24" s="3"/>
      <c r="H24" s="13">
        <v>20</v>
      </c>
      <c r="I24" s="13"/>
      <c r="J24" s="13"/>
    </row>
    <row r="25" spans="1:10" ht="15.75" customHeight="1">
      <c r="A25" s="12" t="s">
        <v>26</v>
      </c>
      <c r="B25" s="12"/>
      <c r="C25" s="12"/>
      <c r="D25" s="12"/>
      <c r="E25" s="12"/>
      <c r="F25" s="3">
        <v>6171</v>
      </c>
      <c r="G25" s="3"/>
      <c r="H25" s="13">
        <v>0.5</v>
      </c>
      <c r="I25" s="13"/>
      <c r="J25" s="13"/>
    </row>
    <row r="26" spans="1:10" ht="15.75" customHeight="1">
      <c r="A26" s="12" t="s">
        <v>27</v>
      </c>
      <c r="B26" s="12"/>
      <c r="C26" s="12"/>
      <c r="D26" s="12"/>
      <c r="E26" s="12"/>
      <c r="F26" s="3">
        <v>6310</v>
      </c>
      <c r="G26" s="3"/>
      <c r="H26" s="13">
        <v>0</v>
      </c>
      <c r="I26" s="13"/>
      <c r="J26" s="13"/>
    </row>
    <row r="27" spans="1:10" ht="12.75">
      <c r="A27" s="15" t="s">
        <v>28</v>
      </c>
      <c r="B27" s="16"/>
      <c r="C27" s="16"/>
      <c r="D27" s="16"/>
      <c r="E27" s="16"/>
      <c r="F27" s="16"/>
      <c r="G27" s="16"/>
      <c r="H27" s="11">
        <v>0</v>
      </c>
      <c r="I27" s="11"/>
      <c r="J27" s="11"/>
    </row>
    <row r="28" spans="1:10" ht="12.75">
      <c r="A28" s="15" t="s">
        <v>29</v>
      </c>
      <c r="B28" s="16"/>
      <c r="C28" s="16"/>
      <c r="D28" s="16"/>
      <c r="E28" s="16"/>
      <c r="F28" s="16"/>
      <c r="G28" s="16"/>
      <c r="H28" s="11">
        <v>70.8</v>
      </c>
      <c r="I28" s="11"/>
      <c r="J28" s="11"/>
    </row>
    <row r="29" spans="1:10" ht="15.75" customHeight="1">
      <c r="A29" s="17" t="s">
        <v>30</v>
      </c>
      <c r="B29" s="17"/>
      <c r="C29" s="17"/>
      <c r="D29" s="17"/>
      <c r="E29" s="17"/>
      <c r="F29" s="18"/>
      <c r="G29" s="18">
        <v>4112</v>
      </c>
      <c r="H29" s="19">
        <v>70.8</v>
      </c>
      <c r="I29" s="19"/>
      <c r="J29" s="19"/>
    </row>
    <row r="30" spans="1:10" ht="15.75" customHeight="1">
      <c r="A30" s="20"/>
      <c r="B30" s="20"/>
      <c r="C30" s="20"/>
      <c r="D30" s="20"/>
      <c r="E30" s="20"/>
      <c r="F30" s="20"/>
      <c r="G30" s="20"/>
      <c r="H30" s="21"/>
      <c r="I30" s="21"/>
      <c r="J30" s="21"/>
    </row>
    <row r="31" spans="1:10" ht="15.75" customHeight="1">
      <c r="A31" s="22" t="s">
        <v>31</v>
      </c>
      <c r="B31" s="23"/>
      <c r="C31" s="23"/>
      <c r="D31" s="23"/>
      <c r="E31" s="23"/>
      <c r="F31" s="23"/>
      <c r="G31" s="23"/>
      <c r="H31" s="24"/>
      <c r="I31" s="24"/>
      <c r="J31" s="25"/>
    </row>
    <row r="32" spans="1:10" ht="39" customHeight="1">
      <c r="A32" s="26" t="s">
        <v>32</v>
      </c>
      <c r="B32" s="26"/>
      <c r="C32" s="26"/>
      <c r="D32" s="26"/>
      <c r="E32" s="26"/>
      <c r="F32" s="26"/>
      <c r="G32" s="26"/>
      <c r="H32" s="27">
        <f>SUM(H4+H16+H27+H28)</f>
        <v>2213.4</v>
      </c>
      <c r="I32" s="27"/>
      <c r="J32" s="27"/>
    </row>
    <row r="33" spans="1:10" ht="12.75">
      <c r="A33" s="28"/>
      <c r="B33" s="29"/>
      <c r="C33" s="29"/>
      <c r="D33" s="29"/>
      <c r="E33" s="29"/>
      <c r="F33" s="29"/>
      <c r="G33" s="29"/>
      <c r="H33" s="30"/>
      <c r="I33" s="30"/>
      <c r="J33" s="31"/>
    </row>
    <row r="34" spans="1:10" ht="12.75">
      <c r="A34" s="28"/>
      <c r="B34" s="29"/>
      <c r="C34" s="29"/>
      <c r="D34" s="29"/>
      <c r="E34" s="29"/>
      <c r="F34" s="29"/>
      <c r="G34" s="29"/>
      <c r="H34" s="30"/>
      <c r="I34" s="30"/>
      <c r="J34" s="31"/>
    </row>
    <row r="35" spans="1:10" ht="12.75">
      <c r="A35" s="28"/>
      <c r="B35" s="29"/>
      <c r="C35" s="29"/>
      <c r="D35" s="29"/>
      <c r="E35" s="29"/>
      <c r="F35" s="29"/>
      <c r="G35" s="29"/>
      <c r="H35" s="30"/>
      <c r="I35" s="30"/>
      <c r="J35" s="31"/>
    </row>
    <row r="36" spans="1:10" ht="12.75">
      <c r="A36" s="28"/>
      <c r="B36" s="29"/>
      <c r="C36" s="29"/>
      <c r="D36" s="29"/>
      <c r="E36" s="29"/>
      <c r="F36" s="29"/>
      <c r="G36" s="29"/>
      <c r="H36" s="30"/>
      <c r="I36" s="30"/>
      <c r="J36" s="31"/>
    </row>
    <row r="37" spans="1:10" ht="12.75">
      <c r="A37" s="32" t="s">
        <v>33</v>
      </c>
      <c r="B37" s="33"/>
      <c r="C37" s="34">
        <v>44197</v>
      </c>
      <c r="D37" s="29"/>
      <c r="E37" s="35"/>
      <c r="F37" s="35" t="s">
        <v>34</v>
      </c>
      <c r="G37" s="35"/>
      <c r="H37" s="35"/>
      <c r="I37" s="36">
        <v>43164</v>
      </c>
      <c r="J37" s="31"/>
    </row>
    <row r="38" spans="1:10" ht="12.75">
      <c r="A38" s="28"/>
      <c r="B38" s="29"/>
      <c r="C38" s="29"/>
      <c r="D38" s="29"/>
      <c r="E38" s="29"/>
      <c r="F38" s="29"/>
      <c r="G38" s="29"/>
      <c r="H38" s="29"/>
      <c r="I38" s="30"/>
      <c r="J38" s="31"/>
    </row>
    <row r="39" spans="1:10" ht="12.75">
      <c r="A39" s="28"/>
      <c r="B39" s="29"/>
      <c r="C39" s="29"/>
      <c r="D39" s="29"/>
      <c r="E39" s="29"/>
      <c r="F39" s="29"/>
      <c r="G39" s="29"/>
      <c r="H39" s="30"/>
      <c r="I39" s="30"/>
      <c r="J39" s="31"/>
    </row>
    <row r="40" spans="1:10" ht="12.75">
      <c r="A40" s="37"/>
      <c r="B40" s="38"/>
      <c r="C40" s="38"/>
      <c r="D40" s="38"/>
      <c r="E40" s="38"/>
      <c r="F40" s="38"/>
      <c r="G40" s="38"/>
      <c r="H40" s="39"/>
      <c r="I40" s="39"/>
      <c r="J40" s="40"/>
    </row>
  </sheetData>
  <sheetProtection selectLockedCells="1" selectUnlockedCells="1"/>
  <mergeCells count="60">
    <mergeCell ref="A1:J1"/>
    <mergeCell ref="A2:E3"/>
    <mergeCell ref="H2:J2"/>
    <mergeCell ref="F3:G3"/>
    <mergeCell ref="H3:J3"/>
    <mergeCell ref="A4:D4"/>
    <mergeCell ref="H4:J4"/>
    <mergeCell ref="A5:E5"/>
    <mergeCell ref="H5:J5"/>
    <mergeCell ref="A6:E6"/>
    <mergeCell ref="H6:J6"/>
    <mergeCell ref="A7:E7"/>
    <mergeCell ref="H7:J7"/>
    <mergeCell ref="A8:E8"/>
    <mergeCell ref="H8:J8"/>
    <mergeCell ref="A9:E9"/>
    <mergeCell ref="H9:J9"/>
    <mergeCell ref="A10:E10"/>
    <mergeCell ref="H10:J10"/>
    <mergeCell ref="A11:E11"/>
    <mergeCell ref="H11:J11"/>
    <mergeCell ref="A12:E12"/>
    <mergeCell ref="H12:J12"/>
    <mergeCell ref="A13:E13"/>
    <mergeCell ref="H13:J13"/>
    <mergeCell ref="A14:E14"/>
    <mergeCell ref="H14:J14"/>
    <mergeCell ref="A15:E15"/>
    <mergeCell ref="H15:J15"/>
    <mergeCell ref="A16:D16"/>
    <mergeCell ref="H16:J16"/>
    <mergeCell ref="A17:E17"/>
    <mergeCell ref="H17:J17"/>
    <mergeCell ref="A18:E18"/>
    <mergeCell ref="H18:J18"/>
    <mergeCell ref="A19:E19"/>
    <mergeCell ref="H19:J19"/>
    <mergeCell ref="A20:E20"/>
    <mergeCell ref="H20:J20"/>
    <mergeCell ref="A21:E21"/>
    <mergeCell ref="H21:J21"/>
    <mergeCell ref="A22:E22"/>
    <mergeCell ref="H22:J22"/>
    <mergeCell ref="A23:E23"/>
    <mergeCell ref="H23:J23"/>
    <mergeCell ref="A24:E24"/>
    <mergeCell ref="H24:J24"/>
    <mergeCell ref="A25:E25"/>
    <mergeCell ref="H25:J25"/>
    <mergeCell ref="A26:E26"/>
    <mergeCell ref="H26:J26"/>
    <mergeCell ref="H27:J27"/>
    <mergeCell ref="H28:J28"/>
    <mergeCell ref="A29:E29"/>
    <mergeCell ref="H29:J29"/>
    <mergeCell ref="A30:E30"/>
    <mergeCell ref="H30:J30"/>
    <mergeCell ref="A32:G32"/>
    <mergeCell ref="H32:J32"/>
    <mergeCell ref="F37:H37"/>
  </mergeCells>
  <printOptions/>
  <pageMargins left="0.11805555555555555" right="0.118055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48"/>
  <sheetViews>
    <sheetView workbookViewId="0" topLeftCell="A1">
      <selection activeCell="M4" sqref="M4"/>
    </sheetView>
  </sheetViews>
  <sheetFormatPr defaultColWidth="9.140625" defaultRowHeight="12.75"/>
  <cols>
    <col min="10" max="10" width="20.00390625" style="0" customWidth="1"/>
  </cols>
  <sheetData>
    <row r="1" spans="1:1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35</v>
      </c>
      <c r="B2" s="2"/>
      <c r="C2" s="2"/>
      <c r="D2" s="2"/>
      <c r="E2" s="2"/>
      <c r="F2" s="41" t="s">
        <v>2</v>
      </c>
      <c r="G2" s="42" t="s">
        <v>3</v>
      </c>
      <c r="H2" s="5"/>
      <c r="I2" s="5"/>
      <c r="J2" s="5"/>
    </row>
    <row r="3" spans="1:10" ht="12.75">
      <c r="A3" s="2"/>
      <c r="B3" s="2"/>
      <c r="C3" s="2"/>
      <c r="D3" s="2"/>
      <c r="E3" s="2"/>
      <c r="F3" s="41"/>
      <c r="G3" s="41"/>
      <c r="H3" s="43"/>
      <c r="I3" s="43"/>
      <c r="J3" s="43"/>
    </row>
    <row r="4" spans="1:10" ht="12.75">
      <c r="A4" s="44" t="s">
        <v>36</v>
      </c>
      <c r="B4" s="44"/>
      <c r="C4" s="44"/>
      <c r="D4" s="44"/>
      <c r="E4" s="44"/>
      <c r="F4" s="44"/>
      <c r="G4" s="44"/>
      <c r="H4" s="11">
        <v>200</v>
      </c>
      <c r="I4" s="11"/>
      <c r="J4" s="11"/>
    </row>
    <row r="5" spans="1:10" ht="12.75">
      <c r="A5" s="45" t="s">
        <v>37</v>
      </c>
      <c r="B5" s="46"/>
      <c r="C5" s="46"/>
      <c r="D5" s="46"/>
      <c r="E5" s="46"/>
      <c r="F5" s="47">
        <v>1031</v>
      </c>
      <c r="G5" s="46"/>
      <c r="H5" s="48">
        <v>200</v>
      </c>
      <c r="I5" s="48"/>
      <c r="J5" s="48"/>
    </row>
    <row r="6" spans="1:10" ht="12.75">
      <c r="A6" s="44" t="s">
        <v>38</v>
      </c>
      <c r="B6" s="44"/>
      <c r="C6" s="44"/>
      <c r="D6" s="44"/>
      <c r="E6" s="44"/>
      <c r="F6" s="44"/>
      <c r="G6" s="44"/>
      <c r="H6" s="11">
        <f>H7+H8</f>
        <v>256</v>
      </c>
      <c r="I6" s="11"/>
      <c r="J6" s="11"/>
    </row>
    <row r="7" spans="1:10" ht="12.75">
      <c r="A7" s="45" t="s">
        <v>39</v>
      </c>
      <c r="B7" s="46"/>
      <c r="C7" s="46"/>
      <c r="D7" s="46"/>
      <c r="E7" s="46"/>
      <c r="F7" s="47">
        <v>2212</v>
      </c>
      <c r="G7" s="46"/>
      <c r="H7" s="48">
        <v>6</v>
      </c>
      <c r="I7" s="48"/>
      <c r="J7" s="48"/>
    </row>
    <row r="8" spans="1:10" ht="12.75">
      <c r="A8" s="45" t="s">
        <v>40</v>
      </c>
      <c r="B8" s="46"/>
      <c r="C8" s="46"/>
      <c r="D8" s="46"/>
      <c r="E8" s="46"/>
      <c r="F8" s="3">
        <v>2219</v>
      </c>
      <c r="G8" s="49"/>
      <c r="H8" s="48">
        <v>250</v>
      </c>
      <c r="I8" s="48"/>
      <c r="J8" s="48"/>
    </row>
    <row r="9" spans="1:10" ht="12.75">
      <c r="A9" s="50" t="s">
        <v>41</v>
      </c>
      <c r="B9" s="50"/>
      <c r="C9" s="50"/>
      <c r="D9" s="50"/>
      <c r="E9" s="50"/>
      <c r="F9" s="50"/>
      <c r="G9" s="50"/>
      <c r="H9" s="51">
        <f>SUM(H10:J10)</f>
        <v>8</v>
      </c>
      <c r="I9" s="51"/>
      <c r="J9" s="51"/>
    </row>
    <row r="10" spans="1:10" ht="12.75">
      <c r="A10" s="52" t="s">
        <v>42</v>
      </c>
      <c r="B10" s="46"/>
      <c r="C10" s="46"/>
      <c r="D10" s="46"/>
      <c r="E10" s="46"/>
      <c r="F10" s="47">
        <v>2310</v>
      </c>
      <c r="G10" s="46"/>
      <c r="H10" s="48">
        <v>8</v>
      </c>
      <c r="I10" s="48"/>
      <c r="J10" s="48"/>
    </row>
    <row r="11" spans="1:10" ht="12.75">
      <c r="A11" s="44" t="s">
        <v>43</v>
      </c>
      <c r="B11" s="44"/>
      <c r="C11" s="44"/>
      <c r="D11" s="44"/>
      <c r="E11" s="44"/>
      <c r="F11" s="44"/>
      <c r="G11" s="44"/>
      <c r="H11" s="11">
        <f>H12+H13+H15</f>
        <v>33.4</v>
      </c>
      <c r="I11" s="11"/>
      <c r="J11" s="11"/>
    </row>
    <row r="12" spans="1:10" ht="12.75">
      <c r="A12" s="45" t="s">
        <v>44</v>
      </c>
      <c r="B12" s="46"/>
      <c r="C12" s="46"/>
      <c r="D12" s="46"/>
      <c r="E12" s="46"/>
      <c r="F12" s="47">
        <v>3314</v>
      </c>
      <c r="G12" s="46"/>
      <c r="H12" s="53">
        <v>9.4</v>
      </c>
      <c r="I12" s="53"/>
      <c r="J12" s="53"/>
    </row>
    <row r="13" spans="1:10" ht="12.75">
      <c r="A13" s="54" t="s">
        <v>45</v>
      </c>
      <c r="B13" s="54"/>
      <c r="C13" s="54"/>
      <c r="D13" s="54"/>
      <c r="E13" s="54"/>
      <c r="F13" s="3">
        <v>3319</v>
      </c>
      <c r="G13" s="49"/>
      <c r="H13" s="48">
        <v>5.5</v>
      </c>
      <c r="I13" s="48"/>
      <c r="J13" s="48"/>
    </row>
    <row r="14" spans="1:10" ht="12.75" hidden="1">
      <c r="A14" s="54" t="s">
        <v>46</v>
      </c>
      <c r="B14" s="54"/>
      <c r="C14" s="54"/>
      <c r="D14" s="54"/>
      <c r="E14" s="54"/>
      <c r="F14" s="3">
        <v>3330</v>
      </c>
      <c r="G14" s="49"/>
      <c r="H14" s="48">
        <v>20</v>
      </c>
      <c r="I14" s="48"/>
      <c r="J14" s="48"/>
    </row>
    <row r="15" spans="1:10" ht="12.75">
      <c r="A15" s="54" t="s">
        <v>47</v>
      </c>
      <c r="B15" s="54"/>
      <c r="C15" s="54"/>
      <c r="D15" s="54"/>
      <c r="E15" s="54"/>
      <c r="F15" s="3">
        <v>3399</v>
      </c>
      <c r="G15" s="49"/>
      <c r="H15" s="48">
        <v>18.5</v>
      </c>
      <c r="I15" s="48"/>
      <c r="J15" s="48"/>
    </row>
    <row r="16" spans="1:10" ht="12.75">
      <c r="A16" s="55" t="s">
        <v>48</v>
      </c>
      <c r="B16" s="55"/>
      <c r="C16" s="55"/>
      <c r="D16" s="55"/>
      <c r="E16" s="55"/>
      <c r="F16" s="55"/>
      <c r="G16" s="55"/>
      <c r="H16" s="11">
        <v>64</v>
      </c>
      <c r="I16" s="11"/>
      <c r="J16" s="11"/>
    </row>
    <row r="17" spans="1:10" ht="12.75">
      <c r="A17" s="56" t="s">
        <v>49</v>
      </c>
      <c r="B17" s="57"/>
      <c r="C17" s="57"/>
      <c r="D17" s="57"/>
      <c r="E17" s="57"/>
      <c r="F17" s="47">
        <v>3412</v>
      </c>
      <c r="G17" s="57"/>
      <c r="H17" s="58">
        <v>64</v>
      </c>
      <c r="I17" s="58"/>
      <c r="J17" s="58"/>
    </row>
    <row r="18" spans="1:10" ht="12.75">
      <c r="A18" s="15" t="s">
        <v>50</v>
      </c>
      <c r="B18" s="16"/>
      <c r="C18" s="16"/>
      <c r="D18" s="16"/>
      <c r="E18" s="16"/>
      <c r="F18" s="16"/>
      <c r="G18" s="16"/>
      <c r="H18" s="59">
        <f>SUM(H19:J21)</f>
        <v>225.7</v>
      </c>
      <c r="I18" s="59"/>
      <c r="J18" s="59"/>
    </row>
    <row r="19" spans="1:10" ht="12.75">
      <c r="A19" s="56" t="s">
        <v>51</v>
      </c>
      <c r="B19" s="57"/>
      <c r="C19" s="57"/>
      <c r="D19" s="57"/>
      <c r="E19" s="57"/>
      <c r="F19" s="47">
        <v>3631</v>
      </c>
      <c r="G19" s="57"/>
      <c r="H19" s="58">
        <v>120</v>
      </c>
      <c r="I19" s="58"/>
      <c r="J19" s="58"/>
    </row>
    <row r="20" spans="1:10" ht="12.75">
      <c r="A20" s="56" t="s">
        <v>52</v>
      </c>
      <c r="B20" s="57"/>
      <c r="C20" s="57"/>
      <c r="D20" s="57"/>
      <c r="E20" s="57"/>
      <c r="F20" s="47">
        <v>3635</v>
      </c>
      <c r="G20" s="57"/>
      <c r="H20" s="58">
        <v>100</v>
      </c>
      <c r="I20" s="58"/>
      <c r="J20" s="58"/>
    </row>
    <row r="21" spans="1:10" ht="12.75">
      <c r="A21" s="60" t="s">
        <v>53</v>
      </c>
      <c r="B21" s="60"/>
      <c r="C21" s="60"/>
      <c r="D21" s="60"/>
      <c r="E21" s="60"/>
      <c r="F21" s="47">
        <v>3639</v>
      </c>
      <c r="G21" s="61"/>
      <c r="H21" s="62">
        <v>5.7</v>
      </c>
      <c r="I21" s="62"/>
      <c r="J21" s="62"/>
    </row>
    <row r="22" spans="1:10" ht="12.75">
      <c r="A22" s="8" t="s">
        <v>54</v>
      </c>
      <c r="B22" s="63"/>
      <c r="C22" s="63"/>
      <c r="D22" s="63"/>
      <c r="E22" s="63"/>
      <c r="F22" s="63"/>
      <c r="G22" s="63"/>
      <c r="H22" s="11">
        <f>H23+H24+H25</f>
        <v>213</v>
      </c>
      <c r="I22" s="11"/>
      <c r="J22" s="11"/>
    </row>
    <row r="23" spans="1:10" ht="12.75">
      <c r="A23" s="45" t="s">
        <v>55</v>
      </c>
      <c r="B23" s="46"/>
      <c r="C23" s="46"/>
      <c r="D23" s="46"/>
      <c r="E23" s="46"/>
      <c r="F23" s="47">
        <v>3721</v>
      </c>
      <c r="G23" s="46"/>
      <c r="H23" s="53">
        <v>11</v>
      </c>
      <c r="I23" s="53"/>
      <c r="J23" s="53"/>
    </row>
    <row r="24" spans="1:10" ht="12.75">
      <c r="A24" s="45" t="s">
        <v>56</v>
      </c>
      <c r="B24" s="46"/>
      <c r="C24" s="46"/>
      <c r="D24" s="46"/>
      <c r="E24" s="46"/>
      <c r="F24" s="47">
        <v>3722</v>
      </c>
      <c r="G24" s="46"/>
      <c r="H24" s="53">
        <v>180</v>
      </c>
      <c r="I24" s="53"/>
      <c r="J24" s="53"/>
    </row>
    <row r="25" spans="1:10" ht="12.75">
      <c r="A25" s="45" t="s">
        <v>57</v>
      </c>
      <c r="B25" s="46"/>
      <c r="C25" s="46"/>
      <c r="D25" s="46"/>
      <c r="E25" s="46"/>
      <c r="F25" s="47">
        <v>3745</v>
      </c>
      <c r="G25" s="46"/>
      <c r="H25" s="53">
        <v>22</v>
      </c>
      <c r="I25" s="53"/>
      <c r="J25" s="53"/>
    </row>
    <row r="26" spans="1:10" ht="12.75">
      <c r="A26" s="15" t="s">
        <v>58</v>
      </c>
      <c r="B26" s="16"/>
      <c r="C26" s="16"/>
      <c r="D26" s="16"/>
      <c r="E26" s="16"/>
      <c r="F26" s="16"/>
      <c r="G26" s="16"/>
      <c r="H26" s="11">
        <f>SUM(H27)</f>
        <v>1</v>
      </c>
      <c r="I26" s="11"/>
      <c r="J26" s="11"/>
    </row>
    <row r="27" spans="1:10" ht="12.75">
      <c r="A27" s="45" t="s">
        <v>59</v>
      </c>
      <c r="B27" s="46"/>
      <c r="C27" s="46"/>
      <c r="D27" s="46"/>
      <c r="E27" s="46"/>
      <c r="F27" s="64">
        <v>5213</v>
      </c>
      <c r="G27" s="65">
        <v>5903</v>
      </c>
      <c r="H27" s="66">
        <v>1</v>
      </c>
      <c r="I27" s="66"/>
      <c r="J27" s="66"/>
    </row>
    <row r="28" spans="1:10" ht="12.75">
      <c r="A28" s="15" t="s">
        <v>60</v>
      </c>
      <c r="B28" s="16"/>
      <c r="C28" s="16"/>
      <c r="D28" s="16"/>
      <c r="E28" s="16"/>
      <c r="F28" s="16"/>
      <c r="G28" s="16"/>
      <c r="H28" s="11">
        <v>24</v>
      </c>
      <c r="I28" s="11"/>
      <c r="J28" s="11"/>
    </row>
    <row r="29" spans="1:10" ht="12.75">
      <c r="A29" s="45" t="s">
        <v>61</v>
      </c>
      <c r="B29" s="46"/>
      <c r="C29" s="46"/>
      <c r="D29" s="46"/>
      <c r="E29" s="46"/>
      <c r="F29" s="64">
        <v>5512</v>
      </c>
      <c r="G29" s="65"/>
      <c r="H29" s="66">
        <v>15</v>
      </c>
      <c r="I29" s="66"/>
      <c r="J29" s="66"/>
    </row>
    <row r="30" spans="1:10" ht="12.75">
      <c r="A30" s="8" t="s">
        <v>62</v>
      </c>
      <c r="B30" s="63"/>
      <c r="C30" s="63"/>
      <c r="D30" s="63"/>
      <c r="E30" s="63"/>
      <c r="F30" s="63"/>
      <c r="G30" s="63"/>
      <c r="H30" s="11">
        <v>843.5</v>
      </c>
      <c r="I30" s="11"/>
      <c r="J30" s="11"/>
    </row>
    <row r="31" spans="1:10" ht="12.75">
      <c r="A31" s="45" t="s">
        <v>63</v>
      </c>
      <c r="B31" s="46"/>
      <c r="C31" s="46"/>
      <c r="D31" s="46"/>
      <c r="E31" s="46"/>
      <c r="F31" s="47">
        <v>6112</v>
      </c>
      <c r="G31" s="46"/>
      <c r="H31" s="53">
        <v>340.5</v>
      </c>
      <c r="I31" s="53"/>
      <c r="J31" s="53"/>
    </row>
    <row r="32" spans="1:10" ht="12.75">
      <c r="A32" s="45" t="s">
        <v>64</v>
      </c>
      <c r="B32" s="46"/>
      <c r="C32" s="46"/>
      <c r="D32" s="46"/>
      <c r="E32" s="46"/>
      <c r="F32" s="47">
        <v>6171</v>
      </c>
      <c r="G32" s="46"/>
      <c r="H32" s="53">
        <v>512</v>
      </c>
      <c r="I32" s="53"/>
      <c r="J32" s="53"/>
    </row>
    <row r="33" spans="1:10" ht="12.75">
      <c r="A33" s="8" t="s">
        <v>65</v>
      </c>
      <c r="B33" s="63"/>
      <c r="C33" s="63"/>
      <c r="D33" s="63"/>
      <c r="E33" s="63"/>
      <c r="F33" s="63"/>
      <c r="G33" s="63"/>
      <c r="H33" s="11">
        <v>2</v>
      </c>
      <c r="I33" s="11"/>
      <c r="J33" s="11"/>
    </row>
    <row r="34" spans="1:10" ht="12.75">
      <c r="A34" s="67" t="s">
        <v>66</v>
      </c>
      <c r="B34" s="67"/>
      <c r="C34" s="67"/>
      <c r="D34" s="67"/>
      <c r="E34" s="67"/>
      <c r="F34" s="3">
        <v>6310</v>
      </c>
      <c r="G34" s="49"/>
      <c r="H34" s="68">
        <v>4</v>
      </c>
      <c r="I34" s="68"/>
      <c r="J34" s="68"/>
    </row>
    <row r="35" spans="1:10" ht="12.75">
      <c r="A35" s="8" t="s">
        <v>67</v>
      </c>
      <c r="B35" s="63"/>
      <c r="C35" s="63"/>
      <c r="D35" s="63"/>
      <c r="E35" s="63"/>
      <c r="F35" s="63"/>
      <c r="G35" s="63"/>
      <c r="H35" s="11">
        <f>H36+H37</f>
        <v>342.8</v>
      </c>
      <c r="I35" s="11"/>
      <c r="J35" s="11"/>
    </row>
    <row r="36" spans="1:10" ht="12.75">
      <c r="A36" s="67" t="s">
        <v>68</v>
      </c>
      <c r="B36" s="67"/>
      <c r="C36" s="67"/>
      <c r="D36" s="67"/>
      <c r="E36" s="67"/>
      <c r="F36" s="3">
        <v>6402</v>
      </c>
      <c r="G36" s="49"/>
      <c r="H36" s="68">
        <v>11.6</v>
      </c>
      <c r="I36" s="68"/>
      <c r="J36" s="68"/>
    </row>
    <row r="37" spans="1:10" ht="12.75">
      <c r="A37" s="67" t="s">
        <v>69</v>
      </c>
      <c r="B37" s="67"/>
      <c r="C37" s="67"/>
      <c r="D37" s="67"/>
      <c r="E37" s="67"/>
      <c r="F37" s="3">
        <v>6409</v>
      </c>
      <c r="G37" s="49"/>
      <c r="H37" s="68">
        <v>331.2</v>
      </c>
      <c r="I37" s="68"/>
      <c r="J37" s="68"/>
    </row>
    <row r="38" spans="1:10" ht="39" customHeight="1">
      <c r="A38" s="69" t="s">
        <v>70</v>
      </c>
      <c r="B38" s="69"/>
      <c r="C38" s="69"/>
      <c r="D38" s="69"/>
      <c r="E38" s="69"/>
      <c r="F38" s="69"/>
      <c r="G38" s="69"/>
      <c r="H38" s="27">
        <f>H35+H33+H30+H28+H26++H22+H18+H16+H11+H9+H6+H4</f>
        <v>2213.4</v>
      </c>
      <c r="I38" s="27"/>
      <c r="J38" s="27"/>
    </row>
    <row r="39" spans="1:10" ht="12.75">
      <c r="A39" s="70" t="s">
        <v>71</v>
      </c>
      <c r="B39" s="70"/>
      <c r="C39" s="70"/>
      <c r="D39" s="70"/>
      <c r="E39" s="70"/>
      <c r="F39" s="70"/>
      <c r="G39" s="70"/>
      <c r="H39" s="70"/>
      <c r="I39" s="70"/>
      <c r="J39" s="70"/>
    </row>
    <row r="40" spans="1:10" ht="65.2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</row>
    <row r="41" spans="8:10" ht="12.75">
      <c r="H41" s="71"/>
      <c r="I41" s="71"/>
      <c r="J41" s="71"/>
    </row>
    <row r="42" spans="8:10" ht="12.75">
      <c r="H42" s="71"/>
      <c r="I42" s="71">
        <v>7640.75</v>
      </c>
      <c r="J42" s="71"/>
    </row>
    <row r="43" spans="8:10" ht="12.75">
      <c r="H43" s="71"/>
      <c r="I43" s="71"/>
      <c r="J43" s="71"/>
    </row>
    <row r="44" spans="8:10" ht="12.75">
      <c r="H44" s="71"/>
      <c r="I44" s="71"/>
      <c r="J44" s="71"/>
    </row>
    <row r="45" spans="8:10" ht="12.75">
      <c r="H45" s="71"/>
      <c r="I45" s="71"/>
      <c r="J45" s="71"/>
    </row>
    <row r="46" spans="8:10" ht="12.75">
      <c r="H46" s="71"/>
      <c r="I46" s="71"/>
      <c r="J46" s="71"/>
    </row>
    <row r="47" spans="8:10" ht="12.75">
      <c r="H47" s="71"/>
      <c r="I47" s="71"/>
      <c r="J47" s="71"/>
    </row>
    <row r="48" spans="8:10" ht="12.75">
      <c r="H48" s="71"/>
      <c r="I48" s="71"/>
      <c r="J48" s="71"/>
    </row>
  </sheetData>
  <sheetProtection selectLockedCells="1" selectUnlockedCells="1"/>
  <mergeCells count="54">
    <mergeCell ref="A1:J1"/>
    <mergeCell ref="A2:E3"/>
    <mergeCell ref="H2:J2"/>
    <mergeCell ref="F3:G3"/>
    <mergeCell ref="H3:J3"/>
    <mergeCell ref="A4:G4"/>
    <mergeCell ref="H4:J4"/>
    <mergeCell ref="H5:J5"/>
    <mergeCell ref="A6:G6"/>
    <mergeCell ref="H6:J6"/>
    <mergeCell ref="H7:J7"/>
    <mergeCell ref="H8:J8"/>
    <mergeCell ref="A9:G9"/>
    <mergeCell ref="H9:J9"/>
    <mergeCell ref="H10:J10"/>
    <mergeCell ref="A11:G11"/>
    <mergeCell ref="H11:J11"/>
    <mergeCell ref="H12:J12"/>
    <mergeCell ref="A13:E13"/>
    <mergeCell ref="H13:J13"/>
    <mergeCell ref="A14:E14"/>
    <mergeCell ref="H14:J14"/>
    <mergeCell ref="A15:E15"/>
    <mergeCell ref="H15:J15"/>
    <mergeCell ref="A16:G16"/>
    <mergeCell ref="H16:J16"/>
    <mergeCell ref="H17:J17"/>
    <mergeCell ref="H18:J18"/>
    <mergeCell ref="H19:J19"/>
    <mergeCell ref="H20:J20"/>
    <mergeCell ref="A21:E21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A34:E34"/>
    <mergeCell ref="H34:J34"/>
    <mergeCell ref="H35:J35"/>
    <mergeCell ref="A36:E36"/>
    <mergeCell ref="H36:J36"/>
    <mergeCell ref="A37:E37"/>
    <mergeCell ref="H37:J37"/>
    <mergeCell ref="A38:G38"/>
    <mergeCell ref="H38:J38"/>
    <mergeCell ref="A39:J40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B15"/>
  <sheetViews>
    <sheetView workbookViewId="0" topLeftCell="A1">
      <selection activeCell="A21" sqref="A21"/>
    </sheetView>
  </sheetViews>
  <sheetFormatPr defaultColWidth="9.140625" defaultRowHeight="12.75"/>
  <cols>
    <col min="1" max="1" width="64.7109375" style="0" customWidth="1"/>
    <col min="2" max="2" width="16.7109375" style="0" customWidth="1"/>
  </cols>
  <sheetData>
    <row r="2" spans="1:2" ht="44.25" customHeight="1">
      <c r="A2" s="72" t="s">
        <v>72</v>
      </c>
      <c r="B2" s="72"/>
    </row>
    <row r="3" spans="1:2" ht="22.5" customHeight="1">
      <c r="A3" s="73" t="s">
        <v>73</v>
      </c>
      <c r="B3" s="74" t="s">
        <v>74</v>
      </c>
    </row>
    <row r="4" spans="1:2" ht="24.75" customHeight="1">
      <c r="A4" s="75" t="s">
        <v>5</v>
      </c>
      <c r="B4" s="76">
        <v>1981.6</v>
      </c>
    </row>
    <row r="5" spans="1:2" ht="24.75" customHeight="1">
      <c r="A5" s="77" t="s">
        <v>17</v>
      </c>
      <c r="B5" s="78">
        <v>161</v>
      </c>
    </row>
    <row r="6" spans="1:2" ht="24.75" customHeight="1">
      <c r="A6" s="79" t="s">
        <v>29</v>
      </c>
      <c r="B6" s="78">
        <v>70.8</v>
      </c>
    </row>
    <row r="7" spans="1:2" ht="24.75" customHeight="1">
      <c r="A7" s="80" t="s">
        <v>75</v>
      </c>
      <c r="B7" s="81">
        <f>B4+B5+B6</f>
        <v>2213.4</v>
      </c>
    </row>
    <row r="8" spans="1:2" ht="24.75" customHeight="1">
      <c r="A8" s="75" t="s">
        <v>76</v>
      </c>
      <c r="B8" s="76">
        <v>2213.4</v>
      </c>
    </row>
    <row r="9" spans="1:2" ht="24.75" customHeight="1">
      <c r="A9" s="77" t="s">
        <v>77</v>
      </c>
      <c r="B9" s="82">
        <v>0</v>
      </c>
    </row>
    <row r="10" spans="1:2" ht="24.75" customHeight="1">
      <c r="A10" s="80" t="s">
        <v>78</v>
      </c>
      <c r="B10" s="81">
        <v>2213.4</v>
      </c>
    </row>
    <row r="11" spans="1:2" ht="24.75" customHeight="1">
      <c r="A11" s="80" t="s">
        <v>79</v>
      </c>
      <c r="B11" s="81">
        <v>0</v>
      </c>
    </row>
    <row r="13" ht="12.75">
      <c r="A13" t="s">
        <v>80</v>
      </c>
    </row>
    <row r="15" ht="12.75">
      <c r="A15" s="83"/>
    </row>
  </sheetData>
  <sheetProtection selectLockedCells="1" selectUnlockedCells="1"/>
  <mergeCells count="1">
    <mergeCell ref="A2:B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4"/>
  <sheetViews>
    <sheetView tabSelected="1" workbookViewId="0" topLeftCell="A96">
      <selection activeCell="L109" sqref="L109"/>
    </sheetView>
  </sheetViews>
  <sheetFormatPr defaultColWidth="9.140625" defaultRowHeight="12.75"/>
  <cols>
    <col min="5" max="5" width="12.7109375" style="0" customWidth="1"/>
    <col min="6" max="6" width="8.57421875" style="0" customWidth="1"/>
    <col min="7" max="7" width="8.140625" style="0" customWidth="1"/>
    <col min="9" max="9" width="0" style="0" hidden="1" customWidth="1"/>
    <col min="10" max="10" width="14.140625" style="0" customWidth="1"/>
  </cols>
  <sheetData>
    <row r="1" spans="1:10" ht="43.5" customHeight="1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2.75">
      <c r="A2" s="85" t="s">
        <v>1</v>
      </c>
      <c r="B2" s="85"/>
      <c r="C2" s="85"/>
      <c r="D2" s="85"/>
      <c r="E2" s="85"/>
      <c r="F2" s="86" t="s">
        <v>2</v>
      </c>
      <c r="G2" s="87" t="s">
        <v>3</v>
      </c>
      <c r="H2" s="88"/>
      <c r="I2" s="88"/>
      <c r="J2" s="88"/>
    </row>
    <row r="3" spans="1:10" ht="12.75">
      <c r="A3" s="85"/>
      <c r="B3" s="85"/>
      <c r="C3" s="85"/>
      <c r="D3" s="85"/>
      <c r="E3" s="85"/>
      <c r="F3" s="89" t="s">
        <v>4</v>
      </c>
      <c r="G3" s="89"/>
      <c r="H3" s="90"/>
      <c r="I3" s="90"/>
      <c r="J3" s="90"/>
    </row>
    <row r="4" spans="1:10" ht="12.75">
      <c r="A4" s="91" t="s">
        <v>5</v>
      </c>
      <c r="B4" s="91"/>
      <c r="C4" s="91"/>
      <c r="D4" s="91"/>
      <c r="E4" s="9"/>
      <c r="F4" s="10"/>
      <c r="G4" s="10"/>
      <c r="H4" s="92">
        <f>SUM(H5:J15)</f>
        <v>1981.6</v>
      </c>
      <c r="I4" s="92"/>
      <c r="J4" s="92"/>
    </row>
    <row r="5" spans="1:10" ht="12.75">
      <c r="A5" s="12" t="s">
        <v>6</v>
      </c>
      <c r="B5" s="12"/>
      <c r="C5" s="12"/>
      <c r="D5" s="12"/>
      <c r="E5" s="12"/>
      <c r="F5" s="3"/>
      <c r="G5" s="4">
        <v>1111</v>
      </c>
      <c r="H5" s="93">
        <v>539</v>
      </c>
      <c r="I5" s="93"/>
      <c r="J5" s="93"/>
    </row>
    <row r="6" spans="1:10" ht="12.75">
      <c r="A6" s="12" t="s">
        <v>7</v>
      </c>
      <c r="B6" s="12"/>
      <c r="C6" s="12"/>
      <c r="D6" s="12"/>
      <c r="E6" s="12"/>
      <c r="F6" s="3"/>
      <c r="G6" s="4">
        <v>1112</v>
      </c>
      <c r="H6" s="94">
        <v>7.5</v>
      </c>
      <c r="I6" s="94"/>
      <c r="J6" s="94"/>
    </row>
    <row r="7" spans="1:10" ht="12.75">
      <c r="A7" s="12" t="s">
        <v>8</v>
      </c>
      <c r="B7" s="12"/>
      <c r="C7" s="12"/>
      <c r="D7" s="12"/>
      <c r="E7" s="12"/>
      <c r="F7" s="3"/>
      <c r="G7" s="4">
        <v>1113</v>
      </c>
      <c r="H7" s="94">
        <v>48</v>
      </c>
      <c r="I7" s="94"/>
      <c r="J7" s="94"/>
    </row>
    <row r="8" spans="1:10" ht="12.75">
      <c r="A8" s="12" t="s">
        <v>9</v>
      </c>
      <c r="B8" s="12"/>
      <c r="C8" s="12"/>
      <c r="D8" s="12"/>
      <c r="E8" s="12"/>
      <c r="F8" s="3"/>
      <c r="G8" s="4">
        <v>1121</v>
      </c>
      <c r="H8" s="94">
        <v>297</v>
      </c>
      <c r="I8" s="94"/>
      <c r="J8" s="94"/>
    </row>
    <row r="9" spans="1:10" ht="12.75">
      <c r="A9" s="12" t="s">
        <v>10</v>
      </c>
      <c r="B9" s="12"/>
      <c r="C9" s="12"/>
      <c r="D9" s="12"/>
      <c r="E9" s="12"/>
      <c r="F9" s="3"/>
      <c r="G9" s="4">
        <v>1211</v>
      </c>
      <c r="H9" s="94">
        <v>993</v>
      </c>
      <c r="I9" s="94"/>
      <c r="J9" s="94"/>
    </row>
    <row r="10" spans="1:10" ht="12.75">
      <c r="A10" s="12" t="s">
        <v>11</v>
      </c>
      <c r="B10" s="12"/>
      <c r="C10" s="12"/>
      <c r="D10" s="12"/>
      <c r="E10" s="12"/>
      <c r="F10" s="3"/>
      <c r="G10" s="4">
        <v>1340</v>
      </c>
      <c r="H10" s="94">
        <v>80</v>
      </c>
      <c r="I10" s="94"/>
      <c r="J10" s="94"/>
    </row>
    <row r="11" spans="1:10" ht="12.75">
      <c r="A11" s="12" t="s">
        <v>12</v>
      </c>
      <c r="B11" s="12"/>
      <c r="C11" s="12"/>
      <c r="D11" s="12"/>
      <c r="E11" s="12"/>
      <c r="F11" s="3"/>
      <c r="G11" s="4">
        <v>1341</v>
      </c>
      <c r="H11" s="94">
        <v>6</v>
      </c>
      <c r="I11" s="94"/>
      <c r="J11" s="94"/>
    </row>
    <row r="12" spans="1:10" ht="12.75">
      <c r="A12" s="12" t="s">
        <v>13</v>
      </c>
      <c r="B12" s="12"/>
      <c r="C12" s="12"/>
      <c r="D12" s="12"/>
      <c r="E12" s="12"/>
      <c r="F12" s="3"/>
      <c r="G12" s="4">
        <v>1381</v>
      </c>
      <c r="H12" s="94">
        <v>10</v>
      </c>
      <c r="I12" s="94"/>
      <c r="J12" s="94"/>
    </row>
    <row r="13" spans="1:10" ht="12.75">
      <c r="A13" s="12" t="s">
        <v>14</v>
      </c>
      <c r="B13" s="12"/>
      <c r="C13" s="12"/>
      <c r="D13" s="12"/>
      <c r="E13" s="12"/>
      <c r="F13" s="3"/>
      <c r="G13" s="4">
        <v>1382</v>
      </c>
      <c r="H13" s="94">
        <v>1</v>
      </c>
      <c r="I13" s="94"/>
      <c r="J13" s="94"/>
    </row>
    <row r="14" spans="1:10" ht="12.75">
      <c r="A14" s="12" t="s">
        <v>15</v>
      </c>
      <c r="B14" s="12"/>
      <c r="C14" s="12"/>
      <c r="D14" s="12"/>
      <c r="E14" s="12"/>
      <c r="F14" s="3"/>
      <c r="G14" s="4">
        <v>1361</v>
      </c>
      <c r="H14" s="94">
        <v>0.1</v>
      </c>
      <c r="I14" s="94"/>
      <c r="J14" s="94"/>
    </row>
    <row r="15" spans="1:10" ht="12.75">
      <c r="A15" s="12" t="s">
        <v>16</v>
      </c>
      <c r="B15" s="12"/>
      <c r="C15" s="12"/>
      <c r="D15" s="12"/>
      <c r="E15" s="12"/>
      <c r="F15" s="3"/>
      <c r="G15" s="4">
        <v>1511</v>
      </c>
      <c r="H15" s="94">
        <v>0</v>
      </c>
      <c r="I15" s="94"/>
      <c r="J15" s="94"/>
    </row>
    <row r="16" spans="1:10" ht="20.25" customHeight="1">
      <c r="A16" s="14" t="s">
        <v>17</v>
      </c>
      <c r="B16" s="14"/>
      <c r="C16" s="14"/>
      <c r="D16" s="14"/>
      <c r="E16" s="9"/>
      <c r="F16" s="10"/>
      <c r="G16" s="10"/>
      <c r="H16" s="95">
        <f>SUM(H17:J26)</f>
        <v>161</v>
      </c>
      <c r="I16" s="95"/>
      <c r="J16" s="95"/>
    </row>
    <row r="17" spans="1:10" ht="12.75">
      <c r="A17" s="12" t="s">
        <v>82</v>
      </c>
      <c r="B17" s="12"/>
      <c r="C17" s="12"/>
      <c r="D17" s="12"/>
      <c r="E17" s="12"/>
      <c r="F17" s="3">
        <v>2310</v>
      </c>
      <c r="G17" s="4">
        <v>2324</v>
      </c>
      <c r="H17" s="93">
        <v>40</v>
      </c>
      <c r="I17" s="93"/>
      <c r="J17" s="93"/>
    </row>
    <row r="18" spans="1:10" ht="12.75">
      <c r="A18" s="12" t="s">
        <v>19</v>
      </c>
      <c r="B18" s="12"/>
      <c r="C18" s="12"/>
      <c r="D18" s="12"/>
      <c r="E18" s="12"/>
      <c r="F18" s="3">
        <v>3319</v>
      </c>
      <c r="G18" s="4">
        <v>2111</v>
      </c>
      <c r="H18" s="94">
        <v>0</v>
      </c>
      <c r="I18" s="94"/>
      <c r="J18" s="94"/>
    </row>
    <row r="19" spans="1:10" ht="12.75">
      <c r="A19" s="12" t="s">
        <v>20</v>
      </c>
      <c r="B19" s="12"/>
      <c r="C19" s="12"/>
      <c r="D19" s="12"/>
      <c r="E19" s="12"/>
      <c r="F19" s="3">
        <v>3613</v>
      </c>
      <c r="G19" s="4">
        <v>2132</v>
      </c>
      <c r="H19" s="94">
        <v>50</v>
      </c>
      <c r="I19" s="94"/>
      <c r="J19" s="94"/>
    </row>
    <row r="20" spans="1:10" ht="12.75">
      <c r="A20" s="12" t="s">
        <v>21</v>
      </c>
      <c r="B20" s="12"/>
      <c r="C20" s="12"/>
      <c r="D20" s="12"/>
      <c r="E20" s="12"/>
      <c r="F20" s="3">
        <v>3631</v>
      </c>
      <c r="G20" s="4">
        <v>2324</v>
      </c>
      <c r="H20" s="94">
        <v>40</v>
      </c>
      <c r="I20" s="94"/>
      <c r="J20" s="94"/>
    </row>
    <row r="21" spans="1:10" ht="12.75">
      <c r="A21" s="12" t="s">
        <v>22</v>
      </c>
      <c r="B21" s="12"/>
      <c r="C21" s="12"/>
      <c r="D21" s="12"/>
      <c r="E21" s="12"/>
      <c r="F21" s="3">
        <v>3632</v>
      </c>
      <c r="G21" s="4">
        <v>2111</v>
      </c>
      <c r="H21" s="94">
        <v>0.5</v>
      </c>
      <c r="I21" s="94"/>
      <c r="J21" s="94"/>
    </row>
    <row r="22" spans="1:10" ht="12.75">
      <c r="A22" s="12" t="s">
        <v>83</v>
      </c>
      <c r="B22" s="12"/>
      <c r="C22" s="12"/>
      <c r="D22" s="12"/>
      <c r="E22" s="12"/>
      <c r="F22" s="3">
        <v>3639</v>
      </c>
      <c r="G22" s="4">
        <v>2131</v>
      </c>
      <c r="H22" s="94">
        <v>5</v>
      </c>
      <c r="I22" s="94"/>
      <c r="J22" s="94"/>
    </row>
    <row r="23" spans="1:10" ht="12.75">
      <c r="A23" s="12" t="s">
        <v>24</v>
      </c>
      <c r="B23" s="12"/>
      <c r="C23" s="12"/>
      <c r="D23" s="12"/>
      <c r="E23" s="12"/>
      <c r="F23" s="3">
        <v>3722</v>
      </c>
      <c r="G23" s="4">
        <v>2111</v>
      </c>
      <c r="H23" s="94">
        <v>5</v>
      </c>
      <c r="I23" s="94"/>
      <c r="J23" s="94"/>
    </row>
    <row r="24" spans="1:10" ht="12.75">
      <c r="A24" s="12" t="s">
        <v>25</v>
      </c>
      <c r="B24" s="12"/>
      <c r="C24" s="12"/>
      <c r="D24" s="12"/>
      <c r="E24" s="12"/>
      <c r="F24" s="3">
        <v>3725</v>
      </c>
      <c r="G24" s="4">
        <v>2324</v>
      </c>
      <c r="H24" s="94">
        <v>20</v>
      </c>
      <c r="I24" s="94"/>
      <c r="J24" s="94"/>
    </row>
    <row r="25" spans="1:10" ht="12.75">
      <c r="A25" s="12" t="s">
        <v>84</v>
      </c>
      <c r="B25" s="12"/>
      <c r="C25" s="12"/>
      <c r="D25" s="12"/>
      <c r="E25" s="12"/>
      <c r="F25" s="3">
        <v>6171</v>
      </c>
      <c r="G25" s="4">
        <v>2329</v>
      </c>
      <c r="H25" s="94">
        <v>0.5</v>
      </c>
      <c r="I25" s="94"/>
      <c r="J25" s="94"/>
    </row>
    <row r="26" spans="1:10" ht="12.75">
      <c r="A26" s="12" t="s">
        <v>27</v>
      </c>
      <c r="B26" s="12"/>
      <c r="C26" s="12"/>
      <c r="D26" s="12"/>
      <c r="E26" s="12"/>
      <c r="F26" s="3">
        <v>6310</v>
      </c>
      <c r="G26" s="4">
        <v>2141</v>
      </c>
      <c r="H26" s="96">
        <v>0</v>
      </c>
      <c r="I26" s="96"/>
      <c r="J26" s="96"/>
    </row>
    <row r="27" spans="1:10" ht="12.75">
      <c r="A27" s="15" t="s">
        <v>28</v>
      </c>
      <c r="B27" s="16"/>
      <c r="C27" s="16"/>
      <c r="D27" s="16"/>
      <c r="E27" s="16"/>
      <c r="F27" s="16"/>
      <c r="G27" s="16"/>
      <c r="H27" s="95">
        <v>0</v>
      </c>
      <c r="I27" s="95"/>
      <c r="J27" s="95"/>
    </row>
    <row r="28" spans="1:10" ht="12.75">
      <c r="A28" s="15" t="s">
        <v>29</v>
      </c>
      <c r="B28" s="16"/>
      <c r="C28" s="16"/>
      <c r="D28" s="16"/>
      <c r="E28" s="16"/>
      <c r="F28" s="16"/>
      <c r="G28" s="16"/>
      <c r="H28" s="97">
        <f>H29+H30</f>
        <v>70.8</v>
      </c>
      <c r="I28" s="97"/>
      <c r="J28" s="97"/>
    </row>
    <row r="29" spans="1:10" ht="12.75">
      <c r="A29" s="17" t="s">
        <v>30</v>
      </c>
      <c r="B29" s="17"/>
      <c r="C29" s="17"/>
      <c r="D29" s="17"/>
      <c r="E29" s="17"/>
      <c r="G29" s="98">
        <v>4112</v>
      </c>
      <c r="H29" s="99">
        <v>70.8</v>
      </c>
      <c r="I29" s="99"/>
      <c r="J29" s="99"/>
    </row>
    <row r="30" spans="1:10" ht="12.75">
      <c r="A30" s="17"/>
      <c r="B30" s="17"/>
      <c r="C30" s="17"/>
      <c r="D30" s="17"/>
      <c r="E30" s="17"/>
      <c r="F30" s="18"/>
      <c r="G30" s="98"/>
      <c r="H30" s="99"/>
      <c r="I30" s="99"/>
      <c r="J30" s="99"/>
    </row>
    <row r="31" spans="1:10" ht="25.5" customHeight="1">
      <c r="A31" s="100" t="s">
        <v>32</v>
      </c>
      <c r="B31" s="100"/>
      <c r="C31" s="100"/>
      <c r="D31" s="100"/>
      <c r="E31" s="100"/>
      <c r="F31" s="100"/>
      <c r="G31" s="100"/>
      <c r="H31" s="101">
        <f>SUM(H4+H16+H27+H28)</f>
        <v>2213.4</v>
      </c>
      <c r="I31" s="101"/>
      <c r="J31" s="101"/>
    </row>
    <row r="32" spans="1:10" ht="15.75" customHeight="1">
      <c r="A32" s="85" t="s">
        <v>35</v>
      </c>
      <c r="B32" s="85"/>
      <c r="C32" s="85"/>
      <c r="D32" s="85"/>
      <c r="E32" s="85"/>
      <c r="F32" s="102" t="s">
        <v>2</v>
      </c>
      <c r="G32" s="103" t="s">
        <v>3</v>
      </c>
      <c r="H32" s="88"/>
      <c r="I32" s="88"/>
      <c r="J32" s="88"/>
    </row>
    <row r="33" spans="1:10" ht="14.25" customHeight="1">
      <c r="A33" s="85"/>
      <c r="B33" s="85"/>
      <c r="C33" s="85"/>
      <c r="D33" s="85"/>
      <c r="E33" s="85"/>
      <c r="F33" s="104"/>
      <c r="G33" s="104"/>
      <c r="H33" s="90"/>
      <c r="I33" s="90"/>
      <c r="J33" s="90"/>
    </row>
    <row r="34" spans="1:10" ht="12.75">
      <c r="A34" s="105" t="s">
        <v>36</v>
      </c>
      <c r="B34" s="105"/>
      <c r="C34" s="105"/>
      <c r="D34" s="105"/>
      <c r="E34" s="105"/>
      <c r="F34" s="105"/>
      <c r="G34" s="105"/>
      <c r="H34" s="106">
        <f>SUM(H35)</f>
        <v>200</v>
      </c>
      <c r="I34" s="106"/>
      <c r="J34" s="106"/>
    </row>
    <row r="35" spans="1:10" ht="12.75">
      <c r="A35" s="107" t="s">
        <v>37</v>
      </c>
      <c r="B35" s="108"/>
      <c r="C35" s="108"/>
      <c r="D35" s="108"/>
      <c r="E35" s="108"/>
      <c r="F35" s="109">
        <v>1031</v>
      </c>
      <c r="G35" s="108"/>
      <c r="H35" s="110">
        <v>200</v>
      </c>
      <c r="I35" s="110"/>
      <c r="J35" s="110"/>
    </row>
    <row r="36" spans="1:10" ht="12.75">
      <c r="A36" s="45"/>
      <c r="B36" s="46" t="s">
        <v>85</v>
      </c>
      <c r="C36" s="46"/>
      <c r="D36" s="46"/>
      <c r="E36" s="46"/>
      <c r="F36" s="47">
        <v>1031</v>
      </c>
      <c r="G36" s="46">
        <v>5169</v>
      </c>
      <c r="H36" s="111"/>
      <c r="I36" s="112"/>
      <c r="J36" s="113">
        <v>200</v>
      </c>
    </row>
    <row r="37" spans="1:10" ht="12.75">
      <c r="A37" s="50" t="s">
        <v>38</v>
      </c>
      <c r="B37" s="50"/>
      <c r="C37" s="50"/>
      <c r="D37" s="50"/>
      <c r="E37" s="50"/>
      <c r="F37" s="50"/>
      <c r="G37" s="50"/>
      <c r="H37" s="95">
        <f>H38+H40</f>
        <v>256</v>
      </c>
      <c r="I37" s="95"/>
      <c r="J37" s="95"/>
    </row>
    <row r="38" spans="1:10" ht="12.75">
      <c r="A38" s="107" t="s">
        <v>39</v>
      </c>
      <c r="B38" s="108"/>
      <c r="C38" s="108"/>
      <c r="D38" s="108"/>
      <c r="E38" s="108"/>
      <c r="F38" s="109">
        <v>2212</v>
      </c>
      <c r="G38" s="108"/>
      <c r="H38" s="110">
        <f>J39</f>
        <v>6</v>
      </c>
      <c r="I38" s="110"/>
      <c r="J38" s="110"/>
    </row>
    <row r="39" spans="1:10" ht="12.75">
      <c r="A39" s="45"/>
      <c r="B39" s="46" t="s">
        <v>86</v>
      </c>
      <c r="D39" s="46"/>
      <c r="E39" s="46"/>
      <c r="F39" s="47">
        <v>2212</v>
      </c>
      <c r="G39" s="46">
        <v>5169</v>
      </c>
      <c r="H39" s="111"/>
      <c r="I39" s="112"/>
      <c r="J39" s="113">
        <v>6</v>
      </c>
    </row>
    <row r="40" spans="1:10" ht="12.75">
      <c r="A40" s="107" t="s">
        <v>40</v>
      </c>
      <c r="B40" s="108"/>
      <c r="C40" s="108"/>
      <c r="D40" s="108"/>
      <c r="E40" s="108"/>
      <c r="F40" s="109">
        <v>2219</v>
      </c>
      <c r="G40" s="108"/>
      <c r="H40" s="110">
        <f>J41</f>
        <v>250</v>
      </c>
      <c r="I40" s="110"/>
      <c r="J40" s="110">
        <v>750</v>
      </c>
    </row>
    <row r="41" spans="1:10" ht="12.75">
      <c r="A41" s="45"/>
      <c r="B41" s="46" t="s">
        <v>87</v>
      </c>
      <c r="D41" s="46"/>
      <c r="E41" s="46"/>
      <c r="F41" s="114">
        <v>2219</v>
      </c>
      <c r="G41" s="114">
        <v>5171</v>
      </c>
      <c r="H41" s="111"/>
      <c r="I41" s="112"/>
      <c r="J41" s="113">
        <v>250</v>
      </c>
    </row>
    <row r="42" spans="1:10" ht="12.75">
      <c r="A42" s="50" t="s">
        <v>41</v>
      </c>
      <c r="B42" s="50"/>
      <c r="C42" s="50"/>
      <c r="D42" s="50"/>
      <c r="E42" s="50"/>
      <c r="F42" s="50"/>
      <c r="G42" s="50"/>
      <c r="H42" s="95">
        <f>SUM(H43:J43)</f>
        <v>8</v>
      </c>
      <c r="I42" s="95"/>
      <c r="J42" s="95"/>
    </row>
    <row r="43" spans="1:10" ht="12.75">
      <c r="A43" s="107" t="s">
        <v>42</v>
      </c>
      <c r="B43" s="108"/>
      <c r="C43" s="108"/>
      <c r="D43" s="108"/>
      <c r="E43" s="108"/>
      <c r="F43" s="109">
        <v>2310</v>
      </c>
      <c r="G43" s="108"/>
      <c r="H43" s="110">
        <v>8</v>
      </c>
      <c r="I43" s="110"/>
      <c r="J43" s="110"/>
    </row>
    <row r="44" spans="1:10" ht="12.75">
      <c r="A44" s="52"/>
      <c r="B44" s="46" t="s">
        <v>88</v>
      </c>
      <c r="C44" s="46"/>
      <c r="D44" s="46"/>
      <c r="E44" s="46"/>
      <c r="F44" s="46">
        <v>2310</v>
      </c>
      <c r="G44" s="46">
        <v>5151</v>
      </c>
      <c r="H44" s="111"/>
      <c r="I44" s="112"/>
      <c r="J44" s="113">
        <v>8</v>
      </c>
    </row>
    <row r="45" spans="1:10" ht="12.75">
      <c r="A45" s="50" t="s">
        <v>43</v>
      </c>
      <c r="B45" s="50"/>
      <c r="C45" s="50"/>
      <c r="D45" s="50"/>
      <c r="E45" s="50"/>
      <c r="F45" s="50"/>
      <c r="G45" s="50"/>
      <c r="H45" s="95">
        <f>H46+H49+H52</f>
        <v>33.4</v>
      </c>
      <c r="I45" s="95"/>
      <c r="J45" s="95"/>
    </row>
    <row r="46" spans="1:10" ht="12.75">
      <c r="A46" s="107" t="s">
        <v>44</v>
      </c>
      <c r="B46" s="108"/>
      <c r="C46" s="108"/>
      <c r="D46" s="108"/>
      <c r="E46" s="108"/>
      <c r="F46" s="109">
        <v>3314</v>
      </c>
      <c r="G46" s="108"/>
      <c r="H46" s="110">
        <f>J47+J48</f>
        <v>9.4</v>
      </c>
      <c r="I46" s="110"/>
      <c r="J46" s="110"/>
    </row>
    <row r="47" spans="1:10" ht="12.75">
      <c r="A47" s="45"/>
      <c r="B47" s="46" t="s">
        <v>89</v>
      </c>
      <c r="C47" s="46"/>
      <c r="D47" s="46"/>
      <c r="E47" s="46"/>
      <c r="F47" s="47">
        <v>3314</v>
      </c>
      <c r="G47" s="46">
        <v>5021</v>
      </c>
      <c r="H47" s="115"/>
      <c r="I47" s="116"/>
      <c r="J47" s="117">
        <v>6.9</v>
      </c>
    </row>
    <row r="48" spans="1:10" ht="12.75">
      <c r="A48" s="45"/>
      <c r="B48" s="46" t="s">
        <v>90</v>
      </c>
      <c r="C48" s="46"/>
      <c r="D48" s="46"/>
      <c r="E48" s="46"/>
      <c r="F48" s="47">
        <v>3314</v>
      </c>
      <c r="G48" s="46">
        <v>5192</v>
      </c>
      <c r="H48" s="115"/>
      <c r="I48" s="116"/>
      <c r="J48" s="117">
        <v>2.5</v>
      </c>
    </row>
    <row r="49" spans="1:10" ht="12.75">
      <c r="A49" s="107" t="s">
        <v>45</v>
      </c>
      <c r="B49" s="108"/>
      <c r="C49" s="108"/>
      <c r="D49" s="108"/>
      <c r="E49" s="108"/>
      <c r="F49" s="109">
        <v>3319</v>
      </c>
      <c r="G49" s="108"/>
      <c r="H49" s="110">
        <f>J50+J51</f>
        <v>5.5</v>
      </c>
      <c r="I49" s="110"/>
      <c r="J49" s="110"/>
    </row>
    <row r="50" spans="1:10" ht="12.75">
      <c r="A50" s="67"/>
      <c r="B50" s="118" t="s">
        <v>89</v>
      </c>
      <c r="C50" s="118"/>
      <c r="D50" s="118"/>
      <c r="E50" s="119"/>
      <c r="F50" s="3">
        <v>3319</v>
      </c>
      <c r="G50" s="114">
        <v>5021</v>
      </c>
      <c r="H50" s="111"/>
      <c r="I50" s="112"/>
      <c r="J50" s="113">
        <v>4.5</v>
      </c>
    </row>
    <row r="51" spans="1:10" ht="12.75">
      <c r="A51" s="67"/>
      <c r="B51" s="118" t="s">
        <v>91</v>
      </c>
      <c r="C51" s="118"/>
      <c r="D51" s="118"/>
      <c r="E51" s="119"/>
      <c r="F51" s="3">
        <v>3319</v>
      </c>
      <c r="G51" s="114">
        <v>5136</v>
      </c>
      <c r="H51" s="111"/>
      <c r="I51" s="112"/>
      <c r="J51" s="113">
        <v>1</v>
      </c>
    </row>
    <row r="52" spans="1:10" ht="12.75">
      <c r="A52" s="107" t="s">
        <v>47</v>
      </c>
      <c r="B52" s="108"/>
      <c r="C52" s="108"/>
      <c r="D52" s="108"/>
      <c r="E52" s="108"/>
      <c r="F52" s="109">
        <v>3399</v>
      </c>
      <c r="G52" s="108"/>
      <c r="H52" s="110">
        <f>J53+J54</f>
        <v>18.5</v>
      </c>
      <c r="I52" s="110"/>
      <c r="J52" s="110"/>
    </row>
    <row r="53" spans="1:10" ht="12.75">
      <c r="A53" s="67"/>
      <c r="B53" s="118" t="s">
        <v>92</v>
      </c>
      <c r="C53" s="118"/>
      <c r="D53" s="118"/>
      <c r="E53" s="118"/>
      <c r="F53" s="3">
        <v>3399</v>
      </c>
      <c r="G53" s="114">
        <v>5139</v>
      </c>
      <c r="H53" s="111"/>
      <c r="I53" s="112"/>
      <c r="J53" s="113">
        <v>2.5</v>
      </c>
    </row>
    <row r="54" spans="1:10" ht="12.75">
      <c r="A54" s="67"/>
      <c r="B54" s="118" t="s">
        <v>93</v>
      </c>
      <c r="C54" s="118"/>
      <c r="D54" s="118"/>
      <c r="E54" s="118"/>
      <c r="F54" s="3">
        <v>3399</v>
      </c>
      <c r="G54" s="114">
        <v>5194</v>
      </c>
      <c r="H54" s="111"/>
      <c r="I54" s="112"/>
      <c r="J54" s="113">
        <v>16</v>
      </c>
    </row>
    <row r="55" spans="1:10" ht="12.75">
      <c r="A55" s="8" t="s">
        <v>48</v>
      </c>
      <c r="B55" s="8"/>
      <c r="C55" s="8"/>
      <c r="D55" s="8"/>
      <c r="E55" s="8"/>
      <c r="F55" s="8"/>
      <c r="G55" s="8"/>
      <c r="H55" s="95">
        <f>SUM(H56:J56)</f>
        <v>64</v>
      </c>
      <c r="I55" s="95"/>
      <c r="J55" s="95"/>
    </row>
    <row r="56" spans="1:10" ht="12.75">
      <c r="A56" s="107" t="s">
        <v>94</v>
      </c>
      <c r="B56" s="108"/>
      <c r="C56" s="108"/>
      <c r="D56" s="108"/>
      <c r="E56" s="108"/>
      <c r="F56" s="109">
        <v>3412</v>
      </c>
      <c r="G56" s="108"/>
      <c r="H56" s="110">
        <f>H58+H59+H60+H61+H57</f>
        <v>64</v>
      </c>
      <c r="I56" s="110"/>
      <c r="J56" s="110"/>
    </row>
    <row r="57" spans="1:10" ht="12.75">
      <c r="A57" s="56"/>
      <c r="B57" s="57" t="s">
        <v>95</v>
      </c>
      <c r="C57" s="57"/>
      <c r="D57" s="57"/>
      <c r="E57" s="57"/>
      <c r="F57" s="47">
        <v>3412</v>
      </c>
      <c r="G57" s="120">
        <v>5021</v>
      </c>
      <c r="H57" s="121">
        <v>12</v>
      </c>
      <c r="I57" s="121"/>
      <c r="J57" s="121"/>
    </row>
    <row r="58" spans="1:10" ht="12.75">
      <c r="A58" s="56"/>
      <c r="B58" s="57" t="s">
        <v>96</v>
      </c>
      <c r="C58" s="57"/>
      <c r="D58" s="57"/>
      <c r="E58" s="57"/>
      <c r="F58" s="47">
        <v>3412</v>
      </c>
      <c r="G58" s="120">
        <v>5139</v>
      </c>
      <c r="H58" s="121">
        <v>20</v>
      </c>
      <c r="I58" s="121"/>
      <c r="J58" s="121"/>
    </row>
    <row r="59" spans="1:10" ht="12.75">
      <c r="A59" s="56"/>
      <c r="B59" s="57" t="s">
        <v>97</v>
      </c>
      <c r="C59" s="57"/>
      <c r="D59" s="57"/>
      <c r="E59" s="57"/>
      <c r="F59" s="47">
        <v>3412</v>
      </c>
      <c r="G59" s="120">
        <v>5153</v>
      </c>
      <c r="H59" s="121">
        <v>22</v>
      </c>
      <c r="I59" s="121"/>
      <c r="J59" s="121"/>
    </row>
    <row r="60" spans="1:10" ht="12.75">
      <c r="A60" s="56"/>
      <c r="B60" s="57" t="s">
        <v>98</v>
      </c>
      <c r="C60" s="57"/>
      <c r="D60" s="57"/>
      <c r="E60" s="57"/>
      <c r="F60" s="47">
        <v>3412</v>
      </c>
      <c r="G60" s="120">
        <v>5154</v>
      </c>
      <c r="H60" s="121">
        <v>10</v>
      </c>
      <c r="I60" s="121"/>
      <c r="J60" s="121"/>
    </row>
    <row r="61" spans="1:10" ht="12.75">
      <c r="A61" s="56"/>
      <c r="B61" s="57" t="s">
        <v>99</v>
      </c>
      <c r="C61" s="57"/>
      <c r="D61" s="57"/>
      <c r="E61" s="57"/>
      <c r="F61" s="47">
        <v>3412</v>
      </c>
      <c r="G61" s="122">
        <v>5171</v>
      </c>
      <c r="H61" s="121"/>
      <c r="I61" s="121"/>
      <c r="J61" s="121"/>
    </row>
    <row r="62" spans="1:10" ht="12.75">
      <c r="A62" s="15" t="s">
        <v>50</v>
      </c>
      <c r="B62" s="16"/>
      <c r="C62" s="16"/>
      <c r="D62" s="16"/>
      <c r="E62" s="16"/>
      <c r="F62" s="16"/>
      <c r="G62" s="16"/>
      <c r="H62" s="123">
        <f>H63+H68+H66</f>
        <v>225.7</v>
      </c>
      <c r="I62" s="123"/>
      <c r="J62" s="123"/>
    </row>
    <row r="63" spans="1:10" ht="12.75">
      <c r="A63" s="107" t="s">
        <v>51</v>
      </c>
      <c r="B63" s="108"/>
      <c r="C63" s="108"/>
      <c r="D63" s="108"/>
      <c r="E63" s="108"/>
      <c r="F63" s="109">
        <v>3631</v>
      </c>
      <c r="G63" s="108"/>
      <c r="H63" s="110">
        <f>J64+J65</f>
        <v>120</v>
      </c>
      <c r="I63" s="110"/>
      <c r="J63" s="110"/>
    </row>
    <row r="64" spans="1:10" ht="12.75">
      <c r="A64" s="56"/>
      <c r="B64" s="57" t="s">
        <v>100</v>
      </c>
      <c r="C64" s="57"/>
      <c r="D64" s="57"/>
      <c r="E64" s="57"/>
      <c r="F64" s="47">
        <v>3631</v>
      </c>
      <c r="G64" s="57">
        <v>5154</v>
      </c>
      <c r="H64" s="124"/>
      <c r="I64" s="125"/>
      <c r="J64" s="121">
        <v>110</v>
      </c>
    </row>
    <row r="65" spans="1:10" ht="12.75">
      <c r="A65" s="56"/>
      <c r="B65" s="57" t="s">
        <v>101</v>
      </c>
      <c r="C65" s="57"/>
      <c r="D65" s="57"/>
      <c r="E65" s="57"/>
      <c r="F65" s="47">
        <v>3631</v>
      </c>
      <c r="G65" s="57">
        <v>5171</v>
      </c>
      <c r="H65" s="124"/>
      <c r="I65" s="125"/>
      <c r="J65" s="121">
        <v>10</v>
      </c>
    </row>
    <row r="66" spans="1:10" ht="12.75">
      <c r="A66" s="107" t="s">
        <v>102</v>
      </c>
      <c r="B66" s="108"/>
      <c r="C66" s="108"/>
      <c r="D66" s="108"/>
      <c r="E66" s="108"/>
      <c r="F66" s="109">
        <v>3635</v>
      </c>
      <c r="G66" s="108"/>
      <c r="H66" s="110">
        <f>J67</f>
        <v>100</v>
      </c>
      <c r="I66" s="110"/>
      <c r="J66" s="110"/>
    </row>
    <row r="67" spans="1:10" ht="12.75">
      <c r="A67" s="56"/>
      <c r="B67" s="57" t="s">
        <v>52</v>
      </c>
      <c r="C67" s="57"/>
      <c r="D67" s="57"/>
      <c r="E67" s="57"/>
      <c r="F67" s="47">
        <v>3635</v>
      </c>
      <c r="G67" s="57">
        <v>5169</v>
      </c>
      <c r="H67" s="124"/>
      <c r="I67" s="125"/>
      <c r="J67" s="121">
        <v>100</v>
      </c>
    </row>
    <row r="68" spans="1:10" ht="12.75">
      <c r="A68" s="107" t="s">
        <v>53</v>
      </c>
      <c r="B68" s="108"/>
      <c r="C68" s="108"/>
      <c r="D68" s="108"/>
      <c r="E68" s="108"/>
      <c r="F68" s="109">
        <v>3639</v>
      </c>
      <c r="G68" s="108"/>
      <c r="H68" s="110">
        <f>J69+J70</f>
        <v>5.699999999999999</v>
      </c>
      <c r="I68" s="110"/>
      <c r="J68" s="110"/>
    </row>
    <row r="69" spans="1:10" ht="12.75">
      <c r="A69" s="60"/>
      <c r="B69" s="126" t="s">
        <v>103</v>
      </c>
      <c r="C69" s="126"/>
      <c r="D69" s="126"/>
      <c r="E69" s="126"/>
      <c r="F69" s="47">
        <v>3639</v>
      </c>
      <c r="G69" s="57">
        <v>5179</v>
      </c>
      <c r="H69" s="127"/>
      <c r="I69" s="128"/>
      <c r="J69" s="129">
        <v>2.9</v>
      </c>
    </row>
    <row r="70" spans="1:10" ht="12.75">
      <c r="A70" s="60"/>
      <c r="B70" s="126" t="s">
        <v>104</v>
      </c>
      <c r="C70" s="126"/>
      <c r="D70" s="126"/>
      <c r="E70" s="126"/>
      <c r="F70" s="47">
        <v>3639</v>
      </c>
      <c r="G70" s="57">
        <v>5329</v>
      </c>
      <c r="H70" s="127"/>
      <c r="I70" s="128"/>
      <c r="J70" s="129">
        <v>2.8</v>
      </c>
    </row>
    <row r="71" spans="1:10" ht="12.75">
      <c r="A71" s="8" t="s">
        <v>54</v>
      </c>
      <c r="B71" s="63"/>
      <c r="C71" s="63"/>
      <c r="D71" s="63"/>
      <c r="E71" s="63"/>
      <c r="F71" s="63"/>
      <c r="G71" s="63"/>
      <c r="H71" s="95">
        <f>H72+H74+H76</f>
        <v>213</v>
      </c>
      <c r="I71" s="95"/>
      <c r="J71" s="95"/>
    </row>
    <row r="72" spans="1:10" ht="12.75">
      <c r="A72" s="107" t="s">
        <v>55</v>
      </c>
      <c r="B72" s="108"/>
      <c r="C72" s="108"/>
      <c r="D72" s="108"/>
      <c r="E72" s="108"/>
      <c r="F72" s="109">
        <v>3721</v>
      </c>
      <c r="G72" s="108"/>
      <c r="H72" s="110">
        <f>J73</f>
        <v>11</v>
      </c>
      <c r="I72" s="110"/>
      <c r="J72" s="110"/>
    </row>
    <row r="73" spans="1:10" ht="12.75">
      <c r="A73" s="60"/>
      <c r="B73" s="126" t="s">
        <v>105</v>
      </c>
      <c r="C73" s="126"/>
      <c r="D73" s="126"/>
      <c r="E73" s="126"/>
      <c r="F73" s="46">
        <v>3721</v>
      </c>
      <c r="G73" s="46">
        <v>5169</v>
      </c>
      <c r="H73" s="127"/>
      <c r="I73" s="128"/>
      <c r="J73" s="129">
        <v>11</v>
      </c>
    </row>
    <row r="74" spans="1:10" ht="12.75">
      <c r="A74" s="107" t="s">
        <v>56</v>
      </c>
      <c r="B74" s="108"/>
      <c r="C74" s="108"/>
      <c r="D74" s="108"/>
      <c r="E74" s="108"/>
      <c r="F74" s="109">
        <v>3722</v>
      </c>
      <c r="G74" s="108"/>
      <c r="H74" s="110">
        <f>J75</f>
        <v>180</v>
      </c>
      <c r="I74" s="110"/>
      <c r="J74" s="110"/>
    </row>
    <row r="75" spans="1:10" ht="12.75">
      <c r="A75" s="60"/>
      <c r="B75" s="126" t="s">
        <v>106</v>
      </c>
      <c r="C75" s="126"/>
      <c r="D75" s="126"/>
      <c r="E75" s="126"/>
      <c r="F75" s="46">
        <v>3722</v>
      </c>
      <c r="G75" s="46">
        <v>5169</v>
      </c>
      <c r="H75" s="127"/>
      <c r="I75" s="128"/>
      <c r="J75" s="129">
        <v>180</v>
      </c>
    </row>
    <row r="76" spans="1:10" ht="12.75">
      <c r="A76" s="107" t="s">
        <v>57</v>
      </c>
      <c r="B76" s="108"/>
      <c r="C76" s="108"/>
      <c r="D76" s="108"/>
      <c r="E76" s="108"/>
      <c r="F76" s="109">
        <v>3745</v>
      </c>
      <c r="G76" s="108"/>
      <c r="H76" s="110">
        <f>J77+J78</f>
        <v>22</v>
      </c>
      <c r="I76" s="110"/>
      <c r="J76" s="110"/>
    </row>
    <row r="77" spans="1:10" ht="12.75">
      <c r="A77" s="60"/>
      <c r="B77" s="126" t="s">
        <v>107</v>
      </c>
      <c r="C77" s="126"/>
      <c r="D77" s="126"/>
      <c r="E77" s="126"/>
      <c r="F77" s="47">
        <v>3745</v>
      </c>
      <c r="G77" s="57">
        <v>5156</v>
      </c>
      <c r="H77" s="127"/>
      <c r="I77" s="128"/>
      <c r="J77" s="129">
        <v>2</v>
      </c>
    </row>
    <row r="78" spans="1:10" ht="12.75">
      <c r="A78" s="60"/>
      <c r="B78" s="126" t="s">
        <v>108</v>
      </c>
      <c r="C78" s="126"/>
      <c r="D78" s="126"/>
      <c r="E78" s="126"/>
      <c r="F78" s="47">
        <v>3745</v>
      </c>
      <c r="G78" s="57">
        <v>5171</v>
      </c>
      <c r="H78" s="127"/>
      <c r="I78" s="128"/>
      <c r="J78" s="129">
        <v>20</v>
      </c>
    </row>
    <row r="79" spans="1:10" ht="12.75">
      <c r="A79" s="15" t="s">
        <v>58</v>
      </c>
      <c r="B79" s="16"/>
      <c r="C79" s="16"/>
      <c r="D79" s="16"/>
      <c r="E79" s="16"/>
      <c r="F79" s="16"/>
      <c r="G79" s="16"/>
      <c r="H79" s="95">
        <f>J80</f>
        <v>1</v>
      </c>
      <c r="I79" s="95"/>
      <c r="J79" s="95"/>
    </row>
    <row r="80" spans="1:10" ht="12.75">
      <c r="A80" s="60" t="s">
        <v>59</v>
      </c>
      <c r="B80" s="126"/>
      <c r="C80" s="126"/>
      <c r="D80" s="126"/>
      <c r="E80" s="126"/>
      <c r="F80" s="46">
        <v>5213</v>
      </c>
      <c r="G80" s="46">
        <v>5903</v>
      </c>
      <c r="H80" s="127"/>
      <c r="I80" s="128"/>
      <c r="J80" s="129">
        <v>1</v>
      </c>
    </row>
    <row r="81" spans="1:10" ht="12.75">
      <c r="A81" s="15" t="s">
        <v>60</v>
      </c>
      <c r="B81" s="16"/>
      <c r="C81" s="16"/>
      <c r="D81" s="16"/>
      <c r="E81" s="16"/>
      <c r="F81" s="16"/>
      <c r="G81" s="16"/>
      <c r="H81" s="95">
        <f>SUM(H82)</f>
        <v>24</v>
      </c>
      <c r="I81" s="95"/>
      <c r="J81" s="95"/>
    </row>
    <row r="82" spans="1:10" ht="12.75">
      <c r="A82" s="107" t="s">
        <v>61</v>
      </c>
      <c r="B82" s="108"/>
      <c r="C82" s="108"/>
      <c r="D82" s="108"/>
      <c r="E82" s="108"/>
      <c r="F82" s="109">
        <v>5512</v>
      </c>
      <c r="G82" s="108"/>
      <c r="H82" s="110">
        <f>J83+J84+J85</f>
        <v>24</v>
      </c>
      <c r="I82" s="110"/>
      <c r="J82" s="110"/>
    </row>
    <row r="83" spans="1:10" ht="12.75">
      <c r="A83" s="60"/>
      <c r="B83" s="126" t="s">
        <v>107</v>
      </c>
      <c r="C83" s="126"/>
      <c r="D83" s="126"/>
      <c r="E83" s="126"/>
      <c r="F83" s="47">
        <v>5512</v>
      </c>
      <c r="G83" s="57">
        <v>5156</v>
      </c>
      <c r="H83" s="127"/>
      <c r="I83" s="128"/>
      <c r="J83" s="129">
        <v>2</v>
      </c>
    </row>
    <row r="84" spans="1:10" ht="12.75">
      <c r="A84" s="60"/>
      <c r="B84" s="126" t="s">
        <v>109</v>
      </c>
      <c r="C84" s="126"/>
      <c r="D84" s="126"/>
      <c r="E84" s="126"/>
      <c r="F84" s="47">
        <v>5512</v>
      </c>
      <c r="G84" s="57">
        <v>5163</v>
      </c>
      <c r="H84" s="127"/>
      <c r="I84" s="128"/>
      <c r="J84" s="129">
        <v>12</v>
      </c>
    </row>
    <row r="85" spans="1:10" ht="12.75">
      <c r="A85" s="60"/>
      <c r="B85" s="126" t="s">
        <v>110</v>
      </c>
      <c r="C85" s="126"/>
      <c r="D85" s="126"/>
      <c r="E85" s="126"/>
      <c r="F85" s="47">
        <v>5512</v>
      </c>
      <c r="G85" s="57">
        <v>5139</v>
      </c>
      <c r="H85" s="127"/>
      <c r="I85" s="128"/>
      <c r="J85" s="129">
        <v>10</v>
      </c>
    </row>
    <row r="86" spans="1:10" ht="12.75">
      <c r="A86" s="8" t="s">
        <v>62</v>
      </c>
      <c r="B86" s="63"/>
      <c r="C86" s="63"/>
      <c r="D86" s="63"/>
      <c r="E86" s="63"/>
      <c r="F86" s="63"/>
      <c r="G86" s="63"/>
      <c r="H86" s="95">
        <f>H87+H94</f>
        <v>843.5</v>
      </c>
      <c r="I86" s="95"/>
      <c r="J86" s="95"/>
    </row>
    <row r="87" spans="1:10" ht="12.75">
      <c r="A87" s="107" t="s">
        <v>63</v>
      </c>
      <c r="B87" s="108"/>
      <c r="C87" s="108"/>
      <c r="D87" s="108"/>
      <c r="E87" s="108"/>
      <c r="F87" s="109">
        <v>6112</v>
      </c>
      <c r="G87" s="108"/>
      <c r="H87" s="110">
        <f>J88+J89+J90+J91+J92+J93</f>
        <v>340.5</v>
      </c>
      <c r="I87" s="110"/>
      <c r="J87" s="110"/>
    </row>
    <row r="88" spans="1:10" ht="12.75">
      <c r="A88" s="60"/>
      <c r="B88" s="126" t="s">
        <v>111</v>
      </c>
      <c r="C88" s="126"/>
      <c r="D88" s="126"/>
      <c r="E88" s="126"/>
      <c r="F88" s="47">
        <v>6112</v>
      </c>
      <c r="G88" s="57">
        <v>5023</v>
      </c>
      <c r="H88" s="127"/>
      <c r="I88" s="128"/>
      <c r="J88" s="129">
        <v>300</v>
      </c>
    </row>
    <row r="89" spans="1:10" ht="12.75">
      <c r="A89" s="60"/>
      <c r="B89" s="126" t="s">
        <v>112</v>
      </c>
      <c r="C89" s="126"/>
      <c r="D89" s="126"/>
      <c r="E89" s="126"/>
      <c r="F89" s="47">
        <v>6112</v>
      </c>
      <c r="G89" s="57">
        <v>5032</v>
      </c>
      <c r="H89" s="127"/>
      <c r="I89" s="128"/>
      <c r="J89" s="129">
        <v>25</v>
      </c>
    </row>
    <row r="90" spans="1:10" ht="12.75">
      <c r="A90" s="60"/>
      <c r="B90" s="126" t="s">
        <v>113</v>
      </c>
      <c r="C90" s="126"/>
      <c r="D90" s="126"/>
      <c r="E90" s="126"/>
      <c r="F90" s="47">
        <v>6112</v>
      </c>
      <c r="G90" s="57">
        <v>5173</v>
      </c>
      <c r="H90" s="127"/>
      <c r="I90" s="128"/>
      <c r="J90" s="129">
        <v>2</v>
      </c>
    </row>
    <row r="91" spans="1:10" ht="12.75">
      <c r="A91" s="60"/>
      <c r="B91" s="126" t="s">
        <v>114</v>
      </c>
      <c r="C91" s="126"/>
      <c r="D91" s="126"/>
      <c r="E91" s="126"/>
      <c r="F91" s="47">
        <v>6112</v>
      </c>
      <c r="G91" s="57">
        <v>5019</v>
      </c>
      <c r="H91" s="127"/>
      <c r="I91" s="128"/>
      <c r="J91" s="129">
        <v>2.5</v>
      </c>
    </row>
    <row r="92" spans="1:10" ht="12.75">
      <c r="A92" s="60"/>
      <c r="B92" s="126" t="s">
        <v>115</v>
      </c>
      <c r="C92" s="126"/>
      <c r="D92" s="126"/>
      <c r="E92" s="126"/>
      <c r="F92" s="47">
        <v>6112</v>
      </c>
      <c r="G92" s="57">
        <v>5021</v>
      </c>
      <c r="H92" s="127"/>
      <c r="I92" s="128"/>
      <c r="J92" s="129">
        <v>10</v>
      </c>
    </row>
    <row r="93" spans="1:10" ht="12.75">
      <c r="A93" s="60"/>
      <c r="B93" s="126" t="s">
        <v>116</v>
      </c>
      <c r="C93" s="126"/>
      <c r="D93" s="126"/>
      <c r="E93" s="126"/>
      <c r="F93" s="47">
        <v>6112</v>
      </c>
      <c r="G93" s="57">
        <v>5039</v>
      </c>
      <c r="H93" s="127"/>
      <c r="I93" s="128"/>
      <c r="J93" s="129">
        <v>1</v>
      </c>
    </row>
    <row r="94" spans="1:10" ht="12.75">
      <c r="A94" s="107" t="s">
        <v>64</v>
      </c>
      <c r="B94" s="108"/>
      <c r="C94" s="108"/>
      <c r="D94" s="108"/>
      <c r="E94" s="108"/>
      <c r="F94" s="109">
        <v>6171</v>
      </c>
      <c r="G94" s="108"/>
      <c r="H94" s="110">
        <f>J95+J96+J97+J98+J99+J100+J101+J102+J103+J104+J105+J106+J107+J108+J109+J110+J111+J112+J113</f>
        <v>503</v>
      </c>
      <c r="I94" s="110"/>
      <c r="J94" s="110"/>
    </row>
    <row r="95" spans="1:10" ht="12.75">
      <c r="A95" s="60"/>
      <c r="B95" s="126" t="s">
        <v>117</v>
      </c>
      <c r="C95" s="126"/>
      <c r="D95" s="126"/>
      <c r="E95" s="126"/>
      <c r="F95" s="47">
        <v>6171</v>
      </c>
      <c r="G95" s="57">
        <v>5021</v>
      </c>
      <c r="H95" s="127"/>
      <c r="I95" s="128"/>
      <c r="J95" s="129">
        <v>165</v>
      </c>
    </row>
    <row r="96" spans="1:10" ht="12.75">
      <c r="A96" s="60"/>
      <c r="B96" s="126" t="s">
        <v>118</v>
      </c>
      <c r="C96" s="126"/>
      <c r="D96" s="126"/>
      <c r="E96" s="126"/>
      <c r="F96" s="47">
        <v>6171</v>
      </c>
      <c r="G96" s="57">
        <v>5019</v>
      </c>
      <c r="H96" s="127"/>
      <c r="I96" s="128"/>
      <c r="J96" s="129">
        <v>1.5</v>
      </c>
    </row>
    <row r="97" spans="1:10" ht="12.75">
      <c r="A97" s="60"/>
      <c r="B97" s="126" t="s">
        <v>119</v>
      </c>
      <c r="C97" s="126"/>
      <c r="D97" s="126"/>
      <c r="E97" s="126"/>
      <c r="F97" s="47">
        <v>6171</v>
      </c>
      <c r="G97" s="57">
        <v>5031</v>
      </c>
      <c r="H97" s="127"/>
      <c r="I97" s="128"/>
      <c r="J97" s="129">
        <v>36</v>
      </c>
    </row>
    <row r="98" spans="1:10" ht="12.75">
      <c r="A98" s="60"/>
      <c r="B98" s="126" t="s">
        <v>120</v>
      </c>
      <c r="C98" s="126"/>
      <c r="D98" s="126"/>
      <c r="E98" s="126"/>
      <c r="F98" s="47">
        <v>6171</v>
      </c>
      <c r="G98" s="57">
        <v>5032</v>
      </c>
      <c r="H98" s="127"/>
      <c r="I98" s="128"/>
      <c r="J98" s="129">
        <v>16</v>
      </c>
    </row>
    <row r="99" spans="1:10" ht="12.75">
      <c r="A99" s="60"/>
      <c r="B99" s="126" t="s">
        <v>121</v>
      </c>
      <c r="C99" s="126"/>
      <c r="D99" s="126"/>
      <c r="E99" s="126"/>
      <c r="F99" s="47">
        <v>6171</v>
      </c>
      <c r="G99" s="57">
        <v>5039</v>
      </c>
      <c r="H99" s="127"/>
      <c r="I99" s="128"/>
      <c r="J99" s="129">
        <v>1</v>
      </c>
    </row>
    <row r="100" spans="1:10" ht="12.75">
      <c r="A100" s="60"/>
      <c r="B100" s="126" t="s">
        <v>122</v>
      </c>
      <c r="C100" s="126"/>
      <c r="D100" s="126"/>
      <c r="E100" s="126"/>
      <c r="F100" s="47">
        <v>6171</v>
      </c>
      <c r="G100" s="57">
        <v>5136</v>
      </c>
      <c r="H100" s="127"/>
      <c r="I100" s="128"/>
      <c r="J100" s="129">
        <v>1</v>
      </c>
    </row>
    <row r="101" spans="1:10" ht="12.75">
      <c r="A101" s="60"/>
      <c r="B101" s="126" t="s">
        <v>123</v>
      </c>
      <c r="C101" s="126"/>
      <c r="D101" s="126"/>
      <c r="E101" s="126"/>
      <c r="F101" s="47">
        <v>6171</v>
      </c>
      <c r="G101" s="57">
        <v>5137</v>
      </c>
      <c r="H101" s="127"/>
      <c r="I101" s="128"/>
      <c r="J101" s="129">
        <v>45</v>
      </c>
    </row>
    <row r="102" spans="1:10" ht="12.75">
      <c r="A102" s="60"/>
      <c r="B102" s="126" t="s">
        <v>124</v>
      </c>
      <c r="C102" s="126"/>
      <c r="D102" s="126"/>
      <c r="E102" s="126"/>
      <c r="F102" s="47">
        <v>6171</v>
      </c>
      <c r="G102" s="57">
        <v>5139</v>
      </c>
      <c r="H102" s="127"/>
      <c r="I102" s="128"/>
      <c r="J102" s="129">
        <v>30</v>
      </c>
    </row>
    <row r="103" spans="1:10" ht="12.75">
      <c r="A103" s="60"/>
      <c r="B103" s="126" t="s">
        <v>125</v>
      </c>
      <c r="C103" s="126"/>
      <c r="D103" s="126"/>
      <c r="E103" s="126"/>
      <c r="F103" s="47">
        <v>6171</v>
      </c>
      <c r="G103" s="57">
        <v>5153</v>
      </c>
      <c r="H103" s="127"/>
      <c r="I103" s="128"/>
      <c r="J103" s="129">
        <v>12</v>
      </c>
    </row>
    <row r="104" spans="1:10" ht="12.75">
      <c r="A104" s="60"/>
      <c r="B104" s="126" t="s">
        <v>126</v>
      </c>
      <c r="C104" s="126"/>
      <c r="D104" s="126"/>
      <c r="E104" s="126"/>
      <c r="F104" s="47">
        <v>6171</v>
      </c>
      <c r="G104" s="57">
        <v>5161</v>
      </c>
      <c r="H104" s="127"/>
      <c r="I104" s="128"/>
      <c r="J104" s="129">
        <v>0.5</v>
      </c>
    </row>
    <row r="105" spans="1:10" ht="12.75">
      <c r="A105" s="60"/>
      <c r="B105" s="126" t="s">
        <v>127</v>
      </c>
      <c r="C105" s="126"/>
      <c r="D105" s="126"/>
      <c r="E105" s="126"/>
      <c r="F105" s="47">
        <v>6171</v>
      </c>
      <c r="G105" s="57">
        <v>5162</v>
      </c>
      <c r="H105" s="127"/>
      <c r="I105" s="128"/>
      <c r="J105" s="129">
        <v>70</v>
      </c>
    </row>
    <row r="106" spans="1:10" ht="12.75">
      <c r="A106" s="60"/>
      <c r="B106" s="126" t="s">
        <v>128</v>
      </c>
      <c r="C106" s="126"/>
      <c r="D106" s="126"/>
      <c r="E106" s="126"/>
      <c r="F106" s="47">
        <v>6171</v>
      </c>
      <c r="G106" s="57">
        <v>5163</v>
      </c>
      <c r="H106" s="127"/>
      <c r="I106" s="128"/>
      <c r="J106" s="129">
        <v>15</v>
      </c>
    </row>
    <row r="107" spans="1:10" ht="12.75">
      <c r="A107" s="60"/>
      <c r="B107" s="126" t="s">
        <v>129</v>
      </c>
      <c r="C107" s="126"/>
      <c r="D107" s="126"/>
      <c r="E107" s="126"/>
      <c r="F107" s="47">
        <v>6171</v>
      </c>
      <c r="G107" s="57">
        <v>5167</v>
      </c>
      <c r="H107" s="127"/>
      <c r="I107" s="128"/>
      <c r="J107" s="129">
        <v>2</v>
      </c>
    </row>
    <row r="108" spans="1:10" ht="12.75">
      <c r="A108" s="60"/>
      <c r="B108" s="126" t="s">
        <v>130</v>
      </c>
      <c r="C108" s="126"/>
      <c r="D108" s="126"/>
      <c r="E108" s="126"/>
      <c r="F108" s="47">
        <v>6171</v>
      </c>
      <c r="G108" s="57">
        <v>5168</v>
      </c>
      <c r="H108" s="127"/>
      <c r="I108" s="128"/>
      <c r="J108" s="129">
        <v>21</v>
      </c>
    </row>
    <row r="109" spans="1:10" ht="12.75">
      <c r="A109" s="60"/>
      <c r="B109" s="126" t="s">
        <v>131</v>
      </c>
      <c r="C109" s="126"/>
      <c r="D109" s="126"/>
      <c r="E109" s="126"/>
      <c r="F109" s="47">
        <v>6171</v>
      </c>
      <c r="G109" s="57">
        <v>5169</v>
      </c>
      <c r="H109" s="127"/>
      <c r="I109" s="128"/>
      <c r="J109" s="129">
        <v>40</v>
      </c>
    </row>
    <row r="110" spans="1:10" ht="12.75">
      <c r="A110" s="60"/>
      <c r="B110" s="126" t="s">
        <v>99</v>
      </c>
      <c r="C110" s="126"/>
      <c r="D110" s="126"/>
      <c r="E110" s="126"/>
      <c r="F110" s="47">
        <v>6171</v>
      </c>
      <c r="G110" s="57">
        <v>5171</v>
      </c>
      <c r="H110" s="127"/>
      <c r="I110" s="128"/>
      <c r="J110" s="129">
        <v>20</v>
      </c>
    </row>
    <row r="111" spans="1:10" ht="12.75">
      <c r="A111" s="60"/>
      <c r="B111" s="126" t="s">
        <v>132</v>
      </c>
      <c r="C111" s="126"/>
      <c r="D111" s="126"/>
      <c r="E111" s="126"/>
      <c r="F111" s="47">
        <v>6171</v>
      </c>
      <c r="G111" s="57">
        <v>5173</v>
      </c>
      <c r="H111" s="127"/>
      <c r="I111" s="128"/>
      <c r="J111" s="129">
        <v>1</v>
      </c>
    </row>
    <row r="112" spans="1:10" ht="12.75">
      <c r="A112" s="60"/>
      <c r="B112" s="126" t="s">
        <v>133</v>
      </c>
      <c r="C112" s="126"/>
      <c r="D112" s="126"/>
      <c r="E112" s="126"/>
      <c r="F112" s="47">
        <v>6171</v>
      </c>
      <c r="G112" s="57">
        <v>5175</v>
      </c>
      <c r="H112" s="127"/>
      <c r="I112" s="128"/>
      <c r="J112" s="129">
        <v>25</v>
      </c>
    </row>
    <row r="113" spans="1:10" ht="12.75">
      <c r="A113" s="60"/>
      <c r="B113" s="126" t="s">
        <v>134</v>
      </c>
      <c r="C113" s="126"/>
      <c r="D113" s="126"/>
      <c r="E113" s="126"/>
      <c r="F113" s="47">
        <v>6171</v>
      </c>
      <c r="G113" s="57">
        <v>5362</v>
      </c>
      <c r="H113" s="127"/>
      <c r="I113" s="128"/>
      <c r="J113" s="129">
        <v>1</v>
      </c>
    </row>
    <row r="114" spans="1:10" ht="12.75">
      <c r="A114" s="8" t="s">
        <v>65</v>
      </c>
      <c r="B114" s="63"/>
      <c r="C114" s="63"/>
      <c r="D114" s="63"/>
      <c r="E114" s="63"/>
      <c r="F114" s="63"/>
      <c r="G114" s="63"/>
      <c r="H114" s="95">
        <f>SUM(H115:J115)</f>
        <v>2</v>
      </c>
      <c r="I114" s="95"/>
      <c r="J114" s="95"/>
    </row>
    <row r="115" spans="1:10" ht="12.75">
      <c r="A115" s="107" t="s">
        <v>66</v>
      </c>
      <c r="B115" s="108"/>
      <c r="C115" s="108"/>
      <c r="D115" s="108"/>
      <c r="E115" s="108"/>
      <c r="F115" s="109">
        <v>6310</v>
      </c>
      <c r="G115" s="108"/>
      <c r="H115" s="110">
        <f>J116</f>
        <v>2</v>
      </c>
      <c r="I115" s="110"/>
      <c r="J115" s="110"/>
    </row>
    <row r="116" spans="1:10" ht="12.75">
      <c r="A116" s="60"/>
      <c r="B116" s="126" t="s">
        <v>135</v>
      </c>
      <c r="C116" s="126"/>
      <c r="D116" s="126"/>
      <c r="E116" s="126"/>
      <c r="F116" s="47">
        <v>6310</v>
      </c>
      <c r="G116" s="57">
        <v>5163</v>
      </c>
      <c r="H116" s="127"/>
      <c r="I116" s="128"/>
      <c r="J116" s="129">
        <v>2</v>
      </c>
    </row>
    <row r="117" spans="1:10" ht="12.75">
      <c r="A117" s="8" t="s">
        <v>67</v>
      </c>
      <c r="B117" s="63"/>
      <c r="C117" s="63"/>
      <c r="D117" s="63"/>
      <c r="E117" s="63"/>
      <c r="F117" s="63"/>
      <c r="G117" s="63"/>
      <c r="H117" s="95">
        <f>H118</f>
        <v>11.6</v>
      </c>
      <c r="I117" s="95"/>
      <c r="J117" s="95"/>
    </row>
    <row r="118" spans="1:10" ht="12.75">
      <c r="A118" s="107" t="s">
        <v>68</v>
      </c>
      <c r="B118" s="108"/>
      <c r="C118" s="108"/>
      <c r="D118" s="108"/>
      <c r="E118" s="108"/>
      <c r="F118" s="109">
        <v>6402</v>
      </c>
      <c r="G118" s="108"/>
      <c r="H118" s="110">
        <v>11.6</v>
      </c>
      <c r="I118" s="110"/>
      <c r="J118" s="110"/>
    </row>
    <row r="119" spans="1:10" ht="12.75">
      <c r="A119" s="60"/>
      <c r="B119" s="126" t="s">
        <v>136</v>
      </c>
      <c r="C119" s="126"/>
      <c r="D119" s="126"/>
      <c r="E119" s="126"/>
      <c r="F119" s="47">
        <v>6402</v>
      </c>
      <c r="G119" s="57">
        <v>5366</v>
      </c>
      <c r="H119" s="127"/>
      <c r="I119" s="128"/>
      <c r="J119" s="129">
        <v>11.6</v>
      </c>
    </row>
    <row r="120" spans="1:10" ht="12.75">
      <c r="A120" s="107" t="s">
        <v>137</v>
      </c>
      <c r="B120" s="108"/>
      <c r="C120" s="108"/>
      <c r="D120" s="108"/>
      <c r="E120" s="108"/>
      <c r="F120" s="109">
        <v>6409</v>
      </c>
      <c r="G120" s="108"/>
      <c r="H120" s="110">
        <v>331.2</v>
      </c>
      <c r="I120" s="110"/>
      <c r="J120" s="110"/>
    </row>
    <row r="121" spans="1:10" ht="12.75">
      <c r="A121" s="60"/>
      <c r="B121" s="126" t="s">
        <v>138</v>
      </c>
      <c r="C121" s="126"/>
      <c r="D121" s="126"/>
      <c r="E121" s="126"/>
      <c r="F121" s="47">
        <v>6409</v>
      </c>
      <c r="G121" s="57">
        <v>5901</v>
      </c>
      <c r="H121" s="127"/>
      <c r="I121" s="128"/>
      <c r="J121" s="129">
        <v>331.2</v>
      </c>
    </row>
    <row r="122" spans="1:10" ht="12.75">
      <c r="A122" s="26" t="s">
        <v>70</v>
      </c>
      <c r="B122" s="26"/>
      <c r="C122" s="26"/>
      <c r="D122" s="26"/>
      <c r="E122" s="26"/>
      <c r="F122" s="26"/>
      <c r="G122" s="26"/>
      <c r="H122" s="101">
        <f>H117+H114+H86+H81+H79+H71+H62+H55+H45+H42+H37+H34+H120</f>
        <v>2213.4</v>
      </c>
      <c r="I122" s="101"/>
      <c r="J122" s="101">
        <f>H117+H114+H86+H81+H79+H71+H62+H55+H45+H42+H37+H34</f>
        <v>1882.2</v>
      </c>
    </row>
    <row r="123" spans="1:10" ht="12.75">
      <c r="A123" s="70" t="s">
        <v>139</v>
      </c>
      <c r="B123" s="70"/>
      <c r="C123" s="70"/>
      <c r="D123" s="70"/>
      <c r="E123" s="70"/>
      <c r="F123" s="70"/>
      <c r="G123" s="70"/>
      <c r="H123" s="70"/>
      <c r="I123" s="70"/>
      <c r="J123" s="70"/>
    </row>
    <row r="124" spans="1:10" ht="12.75">
      <c r="A124" s="70"/>
      <c r="B124" s="70"/>
      <c r="C124" s="70"/>
      <c r="D124" s="70"/>
      <c r="E124" s="70"/>
      <c r="F124" s="70"/>
      <c r="G124" s="70"/>
      <c r="H124" s="70"/>
      <c r="I124" s="70"/>
      <c r="J124" s="70"/>
    </row>
  </sheetData>
  <sheetProtection selectLockedCells="1" selectUnlockedCells="1"/>
  <mergeCells count="108">
    <mergeCell ref="A1:J1"/>
    <mergeCell ref="A2:E3"/>
    <mergeCell ref="H2:J2"/>
    <mergeCell ref="F3:G3"/>
    <mergeCell ref="H3:J3"/>
    <mergeCell ref="A4:D4"/>
    <mergeCell ref="H4:J4"/>
    <mergeCell ref="A5:E5"/>
    <mergeCell ref="H5:J5"/>
    <mergeCell ref="A6:E6"/>
    <mergeCell ref="H6:J6"/>
    <mergeCell ref="A7:E7"/>
    <mergeCell ref="H7:J7"/>
    <mergeCell ref="A8:E8"/>
    <mergeCell ref="H8:J8"/>
    <mergeCell ref="A9:E9"/>
    <mergeCell ref="H9:J9"/>
    <mergeCell ref="A10:E10"/>
    <mergeCell ref="H10:J10"/>
    <mergeCell ref="A11:E11"/>
    <mergeCell ref="H11:J11"/>
    <mergeCell ref="A12:E12"/>
    <mergeCell ref="H12:J12"/>
    <mergeCell ref="A13:E13"/>
    <mergeCell ref="H13:J13"/>
    <mergeCell ref="A14:E14"/>
    <mergeCell ref="H14:J14"/>
    <mergeCell ref="A15:E15"/>
    <mergeCell ref="H15:J15"/>
    <mergeCell ref="A16:D16"/>
    <mergeCell ref="H16:J16"/>
    <mergeCell ref="A17:E17"/>
    <mergeCell ref="H17:J17"/>
    <mergeCell ref="A18:E18"/>
    <mergeCell ref="H18:J18"/>
    <mergeCell ref="A19:E19"/>
    <mergeCell ref="H19:J19"/>
    <mergeCell ref="A20:E20"/>
    <mergeCell ref="H20:J20"/>
    <mergeCell ref="A21:E21"/>
    <mergeCell ref="H21:J21"/>
    <mergeCell ref="A22:E22"/>
    <mergeCell ref="H22:J22"/>
    <mergeCell ref="A23:E23"/>
    <mergeCell ref="H23:J23"/>
    <mergeCell ref="A24:E24"/>
    <mergeCell ref="H24:J24"/>
    <mergeCell ref="A25:E25"/>
    <mergeCell ref="H25:J25"/>
    <mergeCell ref="A26:E26"/>
    <mergeCell ref="H26:J26"/>
    <mergeCell ref="H27:J27"/>
    <mergeCell ref="H28:J28"/>
    <mergeCell ref="A29:E29"/>
    <mergeCell ref="H29:J29"/>
    <mergeCell ref="A30:E30"/>
    <mergeCell ref="H30:J30"/>
    <mergeCell ref="A31:G31"/>
    <mergeCell ref="H31:J31"/>
    <mergeCell ref="A32:E33"/>
    <mergeCell ref="H32:J32"/>
    <mergeCell ref="F33:G33"/>
    <mergeCell ref="H33:J33"/>
    <mergeCell ref="A34:G34"/>
    <mergeCell ref="H34:J34"/>
    <mergeCell ref="H35:J35"/>
    <mergeCell ref="A37:G37"/>
    <mergeCell ref="H37:J37"/>
    <mergeCell ref="H38:J38"/>
    <mergeCell ref="H40:J40"/>
    <mergeCell ref="A42:G42"/>
    <mergeCell ref="H42:J42"/>
    <mergeCell ref="H43:J43"/>
    <mergeCell ref="A45:G45"/>
    <mergeCell ref="H45:J45"/>
    <mergeCell ref="H46:J46"/>
    <mergeCell ref="H49:J49"/>
    <mergeCell ref="H52:J52"/>
    <mergeCell ref="A55:G55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6:J66"/>
    <mergeCell ref="H68:J68"/>
    <mergeCell ref="H71:J71"/>
    <mergeCell ref="H72:J72"/>
    <mergeCell ref="H74:J74"/>
    <mergeCell ref="H76:J76"/>
    <mergeCell ref="H79:J79"/>
    <mergeCell ref="H81:J81"/>
    <mergeCell ref="H82:J82"/>
    <mergeCell ref="H86:J86"/>
    <mergeCell ref="H87:J87"/>
    <mergeCell ref="H94:J94"/>
    <mergeCell ref="H114:J114"/>
    <mergeCell ref="H115:J115"/>
    <mergeCell ref="H117:J117"/>
    <mergeCell ref="H118:J118"/>
    <mergeCell ref="H120:J120"/>
    <mergeCell ref="A122:G122"/>
    <mergeCell ref="H122:J122"/>
    <mergeCell ref="A123:J124"/>
  </mergeCells>
  <printOptions/>
  <pageMargins left="0.11805555555555555" right="0.11805555555555555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Zachařová Dagmar</dc:creator>
  <cp:keywords/>
  <dc:description/>
  <cp:lastModifiedBy/>
  <cp:lastPrinted>2021-02-01T10:27:25Z</cp:lastPrinted>
  <dcterms:created xsi:type="dcterms:W3CDTF">2018-04-17T08:53:38Z</dcterms:created>
  <dcterms:modified xsi:type="dcterms:W3CDTF">2021-02-01T10:28:20Z</dcterms:modified>
  <cp:category/>
  <cp:version/>
  <cp:contentType/>
  <cp:contentStatus/>
</cp:coreProperties>
</file>